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0980" windowHeight="11640" tabRatio="893" activeTab="0"/>
  </bookViews>
  <sheets>
    <sheet name="QUADRO %" sheetId="1" r:id="rId1"/>
    <sheet name="Rivello" sheetId="2" r:id="rId2"/>
    <sheet name="Trecchina" sheetId="3" r:id="rId3"/>
    <sheet name="Nemoli" sheetId="4" r:id="rId4"/>
    <sheet name="Maratea" sheetId="5" r:id="rId5"/>
    <sheet name="RIEPILOGO 1" sheetId="6" r:id="rId6"/>
    <sheet name="Calvera" sheetId="7" r:id="rId7"/>
    <sheet name="Carbone" sheetId="8" r:id="rId8"/>
    <sheet name="Teana" sheetId="9" r:id="rId9"/>
    <sheet name="RIEPILOGO 2" sheetId="10" r:id="rId10"/>
    <sheet name="Senise" sheetId="11" r:id="rId11"/>
    <sheet name="Sant'Arcangelo" sheetId="12" r:id="rId12"/>
    <sheet name="Roccanova" sheetId="13" r:id="rId13"/>
    <sheet name="RIEPILOGO 3" sheetId="14" r:id="rId14"/>
    <sheet name="Missanello" sheetId="15" r:id="rId15"/>
    <sheet name="Gallicchio" sheetId="16" r:id="rId16"/>
    <sheet name="RIEPILOGO 4" sheetId="17" r:id="rId17"/>
    <sheet name="Armento" sheetId="18" r:id="rId18"/>
    <sheet name="San Chirico R." sheetId="19" r:id="rId19"/>
    <sheet name="RIEPILOGO 5" sheetId="20" r:id="rId20"/>
    <sheet name="Lauria" sheetId="21" r:id="rId21"/>
    <sheet name="Latronico" sheetId="22" r:id="rId22"/>
    <sheet name="Lagonegro" sheetId="23" r:id="rId23"/>
    <sheet name="Castelluccio sup." sheetId="24" r:id="rId24"/>
    <sheet name="Episcopia" sheetId="25" r:id="rId25"/>
    <sheet name="Castelluccio Inf." sheetId="26" r:id="rId26"/>
    <sheet name="Castelsaraceno" sheetId="27" r:id="rId27"/>
    <sheet name="RIEPILOGO 6" sheetId="28" r:id="rId28"/>
    <sheet name="Marsicovetere" sheetId="29" r:id="rId29"/>
    <sheet name="Marsico nuovo" sheetId="30" r:id="rId30"/>
    <sheet name="Paterno" sheetId="31" r:id="rId31"/>
    <sheet name="Tramutola" sheetId="32" r:id="rId32"/>
    <sheet name="Viggiano" sheetId="33" r:id="rId33"/>
    <sheet name="Riepilogo 7" sheetId="34" r:id="rId34"/>
    <sheet name="Moliterno" sheetId="35" r:id="rId35"/>
    <sheet name="Sarconi" sheetId="36" r:id="rId36"/>
    <sheet name="Montemurro" sheetId="37" r:id="rId37"/>
    <sheet name="Grumento N." sheetId="38" r:id="rId38"/>
    <sheet name="RIEPILOGO 8" sheetId="39" r:id="rId39"/>
    <sheet name="Guardia P." sheetId="40" r:id="rId40"/>
    <sheet name="Corleto P." sheetId="41" r:id="rId41"/>
    <sheet name="RIEPILOGO 9" sheetId="42" r:id="rId42"/>
    <sheet name="Foglio1" sheetId="43" r:id="rId43"/>
  </sheets>
  <definedNames>
    <definedName name="_xlnm.Print_Area" localSheetId="23">'Castelluccio sup.'!$B$3:$K$39</definedName>
  </definedNames>
  <calcPr fullCalcOnLoad="1"/>
</workbook>
</file>

<file path=xl/sharedStrings.xml><?xml version="1.0" encoding="utf-8"?>
<sst xmlns="http://schemas.openxmlformats.org/spreadsheetml/2006/main" count="614" uniqueCount="219">
  <si>
    <t>Ripopolamento del  giorno        __/__/____</t>
  </si>
  <si>
    <t>COMUNE DI CASTELLUCCIO SUP.</t>
  </si>
  <si>
    <t>Totali capi</t>
  </si>
  <si>
    <t>Dichiaro di aver ricevuto in consegna i sottoindicati quantitativi .</t>
  </si>
  <si>
    <t>Località / Contrada</t>
  </si>
  <si>
    <t>Ripartizione %</t>
  </si>
  <si>
    <t>Quantità</t>
  </si>
  <si>
    <t>Arrotondamento</t>
  </si>
  <si>
    <t>SANTABICO - LAVATOIO</t>
  </si>
  <si>
    <t>TOTALE</t>
  </si>
  <si>
    <t>Preas. Sezioni</t>
  </si>
  <si>
    <t>RESPONSABILE ATC</t>
  </si>
  <si>
    <t>VIGILANZA VENATORIA</t>
  </si>
  <si>
    <t>COMUNE DI RIVELLO</t>
  </si>
  <si>
    <t>MONTE COCCOVELLO</t>
  </si>
  <si>
    <t>SERRA LUNGA</t>
  </si>
  <si>
    <t>MOLINGIULO</t>
  </si>
  <si>
    <t>MONTICELLO</t>
  </si>
  <si>
    <t xml:space="preserve">SONANTE </t>
  </si>
  <si>
    <t>MASCALCIA</t>
  </si>
  <si>
    <t>COMUNE DI MARATEA</t>
  </si>
  <si>
    <t>MONTE SERRA BREFARO</t>
  </si>
  <si>
    <t>MONTE SERRA MASSA</t>
  </si>
  <si>
    <t>CASTROCUCCO</t>
  </si>
  <si>
    <t>MATRICELLE</t>
  </si>
  <si>
    <t>CAPO LA SCALA</t>
  </si>
  <si>
    <t>COMUNE DI NEMOLI</t>
  </si>
  <si>
    <t xml:space="preserve">MASCHERA </t>
  </si>
  <si>
    <t>CANUSO</t>
  </si>
  <si>
    <t>IETATELLO</t>
  </si>
  <si>
    <t>COMUNE DI CALVERA</t>
  </si>
  <si>
    <t>COMUNE DI CARBONE</t>
  </si>
  <si>
    <t>COMUNE DI TEANA</t>
  </si>
  <si>
    <t>PANTANI</t>
  </si>
  <si>
    <t>COMUNE DI SENISE</t>
  </si>
  <si>
    <t>SERRA DELLA PIETRA</t>
  </si>
  <si>
    <t>MASSARIA ISABELLA</t>
  </si>
  <si>
    <t>FOSSA</t>
  </si>
  <si>
    <t>BARIETA</t>
  </si>
  <si>
    <t>PAGLIAROLO</t>
  </si>
  <si>
    <t>COMUNE DI SANT'ARCANGELO</t>
  </si>
  <si>
    <t>CONTRADA COMUNE</t>
  </si>
  <si>
    <t>CONTRADA MONTE</t>
  </si>
  <si>
    <t>CONTRADA PIZZUTA</t>
  </si>
  <si>
    <t>CONTRADA ROSANO</t>
  </si>
  <si>
    <t>CONTRADA GIARDINI</t>
  </si>
  <si>
    <t>COMUNE DI MISSANELLO</t>
  </si>
  <si>
    <t>ALVARO</t>
  </si>
  <si>
    <t>MAUTI</t>
  </si>
  <si>
    <t>COMUNE DI GALLICCHIO</t>
  </si>
  <si>
    <t>FOSSO CARDILLO</t>
  </si>
  <si>
    <t>SANT'ERAMO</t>
  </si>
  <si>
    <t>COMUNE DI ARMENTO</t>
  </si>
  <si>
    <t>TEMPA MASTRO GIOVANNI</t>
  </si>
  <si>
    <t>CONTRADA PIETRA ROTONDA</t>
  </si>
  <si>
    <t>FOSSO CUPOLO</t>
  </si>
  <si>
    <t>CRETA ROSSA</t>
  </si>
  <si>
    <t>CALCAGALLO</t>
  </si>
  <si>
    <t>TEMPASPINA</t>
  </si>
  <si>
    <t>CASCINO</t>
  </si>
  <si>
    <t xml:space="preserve">PIANO LAGO </t>
  </si>
  <si>
    <t>COMUNE DI ROCCANOVA</t>
  </si>
  <si>
    <t>TIRATINO</t>
  </si>
  <si>
    <t>CIRASA</t>
  </si>
  <si>
    <t>CARDONE</t>
  </si>
  <si>
    <t>VALLARANO</t>
  </si>
  <si>
    <t>POMINO</t>
  </si>
  <si>
    <t>DIFESA</t>
  </si>
  <si>
    <t>SERRE</t>
  </si>
  <si>
    <t>FICARELLA</t>
  </si>
  <si>
    <t>SAN FILIPPO</t>
  </si>
  <si>
    <t>CARDERANO</t>
  </si>
  <si>
    <t>NICE</t>
  </si>
  <si>
    <t>COMUNE DI SAN CHIRICO RAPARO</t>
  </si>
  <si>
    <t>CROCE MADEA</t>
  </si>
  <si>
    <t>FIUME</t>
  </si>
  <si>
    <t>COMUNE DI LAURIA</t>
  </si>
  <si>
    <t>COMUNE DI TRECCHINA</t>
  </si>
  <si>
    <t>MONTE SANTA MARIA</t>
  </si>
  <si>
    <t>SELLATA</t>
  </si>
  <si>
    <t>COMUNE DI LATRONICO</t>
  </si>
  <si>
    <t>PERUTELLO</t>
  </si>
  <si>
    <t>PERICCHIO</t>
  </si>
  <si>
    <t>PIANA MOLINARA</t>
  </si>
  <si>
    <t>BIVAIO</t>
  </si>
  <si>
    <t>TIMPONI</t>
  </si>
  <si>
    <t>GUARDIOLA</t>
  </si>
  <si>
    <t>COMUNE DI LAGONEGRO</t>
  </si>
  <si>
    <t>CHIOTTO (PIETRA ACCOTA)</t>
  </si>
  <si>
    <t>URMARA</t>
  </si>
  <si>
    <t>VACCARIZZI</t>
  </si>
  <si>
    <t>TEMPA LA SECCHIA</t>
  </si>
  <si>
    <t>TEMPA FARNO</t>
  </si>
  <si>
    <t>VERNITI PALAGRANO</t>
  </si>
  <si>
    <t>ROCCA ROSSA</t>
  </si>
  <si>
    <t>PIRTUSATA</t>
  </si>
  <si>
    <t>PIETRA</t>
  </si>
  <si>
    <t>MALAPIGNATA</t>
  </si>
  <si>
    <t>STERSA</t>
  </si>
  <si>
    <t>COMUNE DI CASTELSARACENO</t>
  </si>
  <si>
    <t xml:space="preserve">ASPRELLA </t>
  </si>
  <si>
    <t>PASTIRUSO</t>
  </si>
  <si>
    <t>FAGARELLO</t>
  </si>
  <si>
    <t>BATTISTA</t>
  </si>
  <si>
    <t>COMUNE</t>
  </si>
  <si>
    <t>RIVELLO</t>
  </si>
  <si>
    <t xml:space="preserve">TRECCHINA </t>
  </si>
  <si>
    <t>NEMOLI</t>
  </si>
  <si>
    <t>MARATEA</t>
  </si>
  <si>
    <t>CAPI</t>
  </si>
  <si>
    <t>CALVERA</t>
  </si>
  <si>
    <t>CARBONE</t>
  </si>
  <si>
    <t>TEANA</t>
  </si>
  <si>
    <t>SENISE</t>
  </si>
  <si>
    <t>SANT' ARCANGELO</t>
  </si>
  <si>
    <t>ROCCANOVA</t>
  </si>
  <si>
    <t>MISSANELLO</t>
  </si>
  <si>
    <t>GALLICCHIO</t>
  </si>
  <si>
    <t>ARMENTO</t>
  </si>
  <si>
    <t>SAN CHIRICO RAPARO</t>
  </si>
  <si>
    <t>LAURIA</t>
  </si>
  <si>
    <t>LATRONICO</t>
  </si>
  <si>
    <t>LAGONEGRO</t>
  </si>
  <si>
    <t>CASTELLUCCIO SUP.</t>
  </si>
  <si>
    <t>CASTELSARACENO</t>
  </si>
  <si>
    <t>COMUNE DI EPISCOPIA</t>
  </si>
  <si>
    <t>EPISCOPIA</t>
  </si>
  <si>
    <t>Totale sup</t>
  </si>
  <si>
    <t xml:space="preserve">        Vecchia Sup.</t>
  </si>
  <si>
    <t xml:space="preserve">         Attuale sup.</t>
  </si>
  <si>
    <t xml:space="preserve">      COMUNE</t>
  </si>
  <si>
    <t>Agro Silvo-</t>
  </si>
  <si>
    <t xml:space="preserve">    non a divieto di</t>
  </si>
  <si>
    <t xml:space="preserve">      non a divieto di</t>
  </si>
  <si>
    <t>%Territorio</t>
  </si>
  <si>
    <t>Pastorale</t>
  </si>
  <si>
    <t xml:space="preserve">             caccia</t>
  </si>
  <si>
    <t>CASTELLUCCIO INF.</t>
  </si>
  <si>
    <t>CORLETO PERTICARA</t>
  </si>
  <si>
    <t>GRUMENTO NOVA</t>
  </si>
  <si>
    <t>MARSICO NUOVO</t>
  </si>
  <si>
    <t>MARSICOVETERE</t>
  </si>
  <si>
    <t>MOLITERNO</t>
  </si>
  <si>
    <t>MONTEMURRO</t>
  </si>
  <si>
    <t>GUARDIA PERTICARA</t>
  </si>
  <si>
    <t>SANT'ARCANGELO</t>
  </si>
  <si>
    <t>SARCONI</t>
  </si>
  <si>
    <t>TRAMUTOLA</t>
  </si>
  <si>
    <t>TRECCHINA</t>
  </si>
  <si>
    <t>VIGGIANO</t>
  </si>
  <si>
    <t>PATERNO</t>
  </si>
  <si>
    <t>TOTALI</t>
  </si>
  <si>
    <t>COMUNE DI MARSICO VETERE</t>
  </si>
  <si>
    <t>FINALTA</t>
  </si>
  <si>
    <t>CAVITA</t>
  </si>
  <si>
    <t>MONTE CORNO</t>
  </si>
  <si>
    <t>COMUNE DI CASTELLUCCIO INF.</t>
  </si>
  <si>
    <t>COMUNE DI MARSICONUOVO</t>
  </si>
  <si>
    <t>MONTECAVALLO</t>
  </si>
  <si>
    <t>MONTE PITREDICI</t>
  </si>
  <si>
    <t>MONTE AUSINETA</t>
  </si>
  <si>
    <t>MONTE TOMOLO</t>
  </si>
  <si>
    <t>MONTE SAN NICOLA</t>
  </si>
  <si>
    <t>FONTANALONGA</t>
  </si>
  <si>
    <t>AURICHIANO</t>
  </si>
  <si>
    <t>COMUNE DI  PATERNO</t>
  </si>
  <si>
    <t xml:space="preserve">CAGGIANO </t>
  </si>
  <si>
    <t>CAPURSO</t>
  </si>
  <si>
    <t>MALUVARCO</t>
  </si>
  <si>
    <t>CARPINETO</t>
  </si>
  <si>
    <t>COMUNE DI TRAMUTOLA</t>
  </si>
  <si>
    <t>CASA MARONE</t>
  </si>
  <si>
    <t>CERRETO</t>
  </si>
  <si>
    <t>COMUNE DI VIGGIANO</t>
  </si>
  <si>
    <t>MARSICO VETERE</t>
  </si>
  <si>
    <t xml:space="preserve">TRAMUTOLA </t>
  </si>
  <si>
    <t>COMUNE DI MOLITERNO</t>
  </si>
  <si>
    <t>MAGLIATELLE</t>
  </si>
  <si>
    <t>MANCA MACERA</t>
  </si>
  <si>
    <t>PIANA PICCIRILLO</t>
  </si>
  <si>
    <t>COMUNE DI SARCONI</t>
  </si>
  <si>
    <t>FINAIDE</t>
  </si>
  <si>
    <t>GAFFARO</t>
  </si>
  <si>
    <t>TEMPA DI PANNA</t>
  </si>
  <si>
    <t>COMUNE DI MONTEMURRO</t>
  </si>
  <si>
    <t>CONTRADA PANTANAZZO</t>
  </si>
  <si>
    <t>CONTRADA VARMA</t>
  </si>
  <si>
    <t>CONTRADA SAN VITO</t>
  </si>
  <si>
    <t>CONTRADA LA ROSSA</t>
  </si>
  <si>
    <t>CONTRADA PARETE</t>
  </si>
  <si>
    <t>COMUNE DI GRUMENTO NOVA</t>
  </si>
  <si>
    <t>COMUNE DI GUARDIA PERTICANA</t>
  </si>
  <si>
    <t>PETRINA</t>
  </si>
  <si>
    <t>TEMPA DEGLI ULIVI</t>
  </si>
  <si>
    <t>LUPARA</t>
  </si>
  <si>
    <t>CARRARO DEL MULINO</t>
  </si>
  <si>
    <t>PIETTO DI PENNE</t>
  </si>
  <si>
    <t>COMUNE DI CORLETO P.</t>
  </si>
  <si>
    <t>FAVALETO</t>
  </si>
  <si>
    <t>RITALE</t>
  </si>
  <si>
    <t>MAUTE</t>
  </si>
  <si>
    <t>PERTICARA</t>
  </si>
  <si>
    <t>TEMPA DEMMA</t>
  </si>
  <si>
    <t>PETROSELLO</t>
  </si>
  <si>
    <t>CARDO PIANO</t>
  </si>
  <si>
    <t>L'ACQUA DELLA CONSERIA</t>
  </si>
  <si>
    <t>Lagonegrese</t>
  </si>
  <si>
    <t>LagoLnegrese</t>
  </si>
  <si>
    <t>Parco Val D'Agri</t>
  </si>
  <si>
    <t xml:space="preserve">               caccia (TASP)</t>
  </si>
  <si>
    <t>SIRINO</t>
  </si>
  <si>
    <t>TIMPAROSSA</t>
  </si>
  <si>
    <t>PIETRAFERRATA-</t>
  </si>
  <si>
    <t>ALTECOSTE</t>
  </si>
  <si>
    <t>OVO DELLA VACCA</t>
  </si>
  <si>
    <t>LAGO ROTONDA</t>
  </si>
  <si>
    <t>CASTELLO SELUCI</t>
  </si>
  <si>
    <t>MARTINO</t>
  </si>
  <si>
    <t xml:space="preserve">               CAPI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</si>
</sst>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0.0%"/>
  </numFmts>
  <fonts count="35">
    <font>
      <sz val="11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3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i/>
      <u val="single"/>
      <sz val="20"/>
      <color indexed="10"/>
      <name val="Calibri"/>
      <family val="2"/>
    </font>
    <font>
      <b/>
      <i/>
      <sz val="16"/>
      <color indexed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0" fontId="25" fillId="16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13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0" fillId="0" borderId="19" xfId="0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3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3" fillId="0" borderId="24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29" xfId="0" applyFont="1" applyBorder="1" applyAlignment="1">
      <alignment/>
    </xf>
    <xf numFmtId="10" fontId="12" fillId="0" borderId="31" xfId="0" applyNumberFormat="1" applyFont="1" applyBorder="1" applyAlignment="1">
      <alignment horizontal="right"/>
    </xf>
    <xf numFmtId="0" fontId="12" fillId="0" borderId="29" xfId="0" applyFont="1" applyBorder="1" applyAlignment="1">
      <alignment horizontal="right"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11" xfId="0" applyFont="1" applyBorder="1" applyAlignment="1">
      <alignment/>
    </xf>
    <xf numFmtId="2" fontId="12" fillId="0" borderId="11" xfId="0" applyNumberFormat="1" applyFont="1" applyBorder="1" applyAlignment="1">
      <alignment/>
    </xf>
    <xf numFmtId="0" fontId="12" fillId="0" borderId="32" xfId="0" applyFont="1" applyBorder="1" applyAlignment="1">
      <alignment horizontal="right"/>
    </xf>
    <xf numFmtId="0" fontId="12" fillId="0" borderId="33" xfId="0" applyFont="1" applyBorder="1" applyAlignment="1">
      <alignment horizontal="right"/>
    </xf>
    <xf numFmtId="10" fontId="12" fillId="0" borderId="11" xfId="0" applyNumberFormat="1" applyFont="1" applyBorder="1" applyAlignment="1">
      <alignment horizontal="right"/>
    </xf>
    <xf numFmtId="2" fontId="12" fillId="0" borderId="33" xfId="0" applyNumberFormat="1" applyFont="1" applyBorder="1" applyAlignment="1">
      <alignment horizontal="right"/>
    </xf>
    <xf numFmtId="2" fontId="12" fillId="0" borderId="33" xfId="0" applyNumberFormat="1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/>
    </xf>
    <xf numFmtId="1" fontId="12" fillId="0" borderId="30" xfId="0" applyNumberFormat="1" applyFont="1" applyBorder="1" applyAlignment="1">
      <alignment horizontal="right"/>
    </xf>
    <xf numFmtId="1" fontId="5" fillId="0" borderId="34" xfId="0" applyNumberFormat="1" applyFont="1" applyBorder="1" applyAlignment="1">
      <alignment/>
    </xf>
    <xf numFmtId="2" fontId="0" fillId="0" borderId="35" xfId="0" applyNumberFormat="1" applyBorder="1" applyAlignment="1">
      <alignment/>
    </xf>
    <xf numFmtId="2" fontId="0" fillId="0" borderId="36" xfId="0" applyNumberFormat="1" applyFill="1" applyBorder="1" applyAlignment="1">
      <alignment/>
    </xf>
    <xf numFmtId="1" fontId="0" fillId="0" borderId="11" xfId="0" applyNumberFormat="1" applyBorder="1" applyAlignment="1">
      <alignment/>
    </xf>
    <xf numFmtId="1" fontId="16" fillId="0" borderId="11" xfId="0" applyNumberFormat="1" applyFont="1" applyBorder="1" applyAlignment="1">
      <alignment/>
    </xf>
    <xf numFmtId="1" fontId="17" fillId="0" borderId="37" xfId="0" applyNumberFormat="1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Alignment="1">
      <alignment/>
    </xf>
    <xf numFmtId="1" fontId="0" fillId="0" borderId="0" xfId="0" applyNumberFormat="1" applyAlignment="1">
      <alignment/>
    </xf>
    <xf numFmtId="1" fontId="5" fillId="19" borderId="34" xfId="0" applyNumberFormat="1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2" fontId="12" fillId="0" borderId="30" xfId="0" applyNumberFormat="1" applyFont="1" applyBorder="1" applyAlignment="1">
      <alignment horizontal="right"/>
    </xf>
    <xf numFmtId="14" fontId="7" fillId="0" borderId="0" xfId="0" applyNumberFormat="1" applyFont="1" applyAlignment="1">
      <alignment/>
    </xf>
    <xf numFmtId="14" fontId="0" fillId="0" borderId="0" xfId="0" applyNumberFormat="1" applyAlignment="1">
      <alignment/>
    </xf>
    <xf numFmtId="1" fontId="5" fillId="0" borderId="34" xfId="0" applyNumberFormat="1" applyFont="1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3" xfId="0" applyBorder="1" applyAlignment="1">
      <alignment horizontal="left"/>
    </xf>
    <xf numFmtId="9" fontId="0" fillId="0" borderId="11" xfId="48" applyFont="1" applyBorder="1" applyAlignment="1">
      <alignment horizontal="center"/>
    </xf>
    <xf numFmtId="0" fontId="3" fillId="0" borderId="3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9" fontId="0" fillId="0" borderId="32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9" fontId="0" fillId="0" borderId="32" xfId="48" applyFont="1" applyBorder="1" applyAlignment="1">
      <alignment horizontal="center"/>
    </xf>
    <xf numFmtId="9" fontId="0" fillId="0" borderId="33" xfId="48" applyFont="1" applyBorder="1" applyAlignment="1">
      <alignment horizontal="center"/>
    </xf>
    <xf numFmtId="0" fontId="0" fillId="0" borderId="32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2" xfId="0" applyBorder="1" applyAlignment="1">
      <alignment/>
    </xf>
    <xf numFmtId="0" fontId="0" fillId="0" borderId="38" xfId="0" applyBorder="1" applyAlignment="1">
      <alignment/>
    </xf>
    <xf numFmtId="0" fontId="0" fillId="0" borderId="33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19" borderId="32" xfId="0" applyFill="1" applyBorder="1" applyAlignment="1">
      <alignment horizontal="left"/>
    </xf>
    <xf numFmtId="0" fontId="0" fillId="19" borderId="38" xfId="0" applyFill="1" applyBorder="1" applyAlignment="1">
      <alignment horizontal="left"/>
    </xf>
    <xf numFmtId="0" fontId="0" fillId="19" borderId="33" xfId="0" applyFill="1" applyBorder="1" applyAlignment="1">
      <alignment horizontal="left"/>
    </xf>
    <xf numFmtId="0" fontId="0" fillId="19" borderId="11" xfId="0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D44" sqref="D44"/>
    </sheetView>
  </sheetViews>
  <sheetFormatPr defaultColWidth="9.140625" defaultRowHeight="15"/>
  <cols>
    <col min="2" max="2" width="11.57421875" style="0" customWidth="1"/>
    <col min="6" max="6" width="14.421875" style="0" customWidth="1"/>
    <col min="8" max="8" width="9.421875" style="0" bestFit="1" customWidth="1"/>
    <col min="10" max="10" width="5.7109375" style="0" customWidth="1"/>
    <col min="11" max="11" width="11.140625" style="0" customWidth="1"/>
  </cols>
  <sheetData>
    <row r="1" spans="1:11" ht="14.25">
      <c r="A1" s="14"/>
      <c r="B1" s="15"/>
      <c r="C1" s="16" t="s">
        <v>127</v>
      </c>
      <c r="D1" s="17" t="s">
        <v>128</v>
      </c>
      <c r="E1" s="18"/>
      <c r="F1" s="69" t="s">
        <v>208</v>
      </c>
      <c r="G1" s="19" t="s">
        <v>129</v>
      </c>
      <c r="H1" s="16"/>
      <c r="I1" s="20"/>
      <c r="J1" s="19"/>
      <c r="K1" s="21"/>
    </row>
    <row r="2" spans="1:11" ht="14.25">
      <c r="A2" s="22" t="s">
        <v>130</v>
      </c>
      <c r="B2" s="23"/>
      <c r="C2" s="24" t="s">
        <v>131</v>
      </c>
      <c r="D2" s="25" t="s">
        <v>132</v>
      </c>
      <c r="E2" s="26"/>
      <c r="F2" s="70" t="s">
        <v>206</v>
      </c>
      <c r="G2" s="25" t="s">
        <v>133</v>
      </c>
      <c r="H2" s="27"/>
      <c r="I2" s="24" t="s">
        <v>134</v>
      </c>
      <c r="J2" s="28" t="s">
        <v>218</v>
      </c>
      <c r="K2" s="29"/>
    </row>
    <row r="3" spans="1:11" ht="15" thickBot="1">
      <c r="A3" s="30"/>
      <c r="B3" s="31"/>
      <c r="C3" s="32" t="s">
        <v>135</v>
      </c>
      <c r="D3" s="33" t="s">
        <v>136</v>
      </c>
      <c r="E3" s="34"/>
      <c r="F3" s="71" t="s">
        <v>207</v>
      </c>
      <c r="G3" s="35" t="s">
        <v>209</v>
      </c>
      <c r="H3" s="36"/>
      <c r="I3" s="36"/>
      <c r="J3" s="33"/>
      <c r="K3" s="37"/>
    </row>
    <row r="4" spans="1:11" ht="15" customHeight="1">
      <c r="A4" s="38" t="s">
        <v>118</v>
      </c>
      <c r="B4" s="39"/>
      <c r="C4" s="40">
        <v>5808.62</v>
      </c>
      <c r="D4" s="38"/>
      <c r="E4" s="39">
        <v>5808.62</v>
      </c>
      <c r="F4" s="40">
        <v>296.75</v>
      </c>
      <c r="G4" s="41"/>
      <c r="H4" s="72">
        <v>4842.5</v>
      </c>
      <c r="I4" s="42">
        <f>H4/H36*100%</f>
        <v>0.042745605169194914</v>
      </c>
      <c r="J4" s="43"/>
      <c r="K4" s="58">
        <v>130</v>
      </c>
    </row>
    <row r="5" spans="1:11" ht="15" customHeight="1">
      <c r="A5" s="44" t="s">
        <v>110</v>
      </c>
      <c r="B5" s="45"/>
      <c r="C5" s="46">
        <v>1571.83</v>
      </c>
      <c r="D5" s="44"/>
      <c r="E5" s="45">
        <v>333.04</v>
      </c>
      <c r="F5" s="47">
        <v>0</v>
      </c>
      <c r="G5" s="48"/>
      <c r="H5" s="49">
        <v>295.99</v>
      </c>
      <c r="I5" s="50">
        <f>H5/H36*100%</f>
        <v>0.002612756153645845</v>
      </c>
      <c r="J5" s="48"/>
      <c r="K5" s="58">
        <v>10</v>
      </c>
    </row>
    <row r="6" spans="1:11" ht="15" customHeight="1">
      <c r="A6" s="44" t="s">
        <v>111</v>
      </c>
      <c r="B6" s="45"/>
      <c r="C6" s="47">
        <v>4783.8</v>
      </c>
      <c r="D6" s="44"/>
      <c r="E6" s="45">
        <v>1823.27</v>
      </c>
      <c r="F6" s="46">
        <v>183.16</v>
      </c>
      <c r="G6" s="48"/>
      <c r="H6" s="49">
        <v>1545.66</v>
      </c>
      <c r="I6" s="50">
        <f>H6/H36*100%</f>
        <v>0.013643814576317567</v>
      </c>
      <c r="J6" s="48"/>
      <c r="K6" s="58">
        <v>40</v>
      </c>
    </row>
    <row r="7" spans="1:11" ht="15" customHeight="1">
      <c r="A7" s="44" t="s">
        <v>137</v>
      </c>
      <c r="B7" s="45"/>
      <c r="C7" s="46">
        <v>2806.55</v>
      </c>
      <c r="D7" s="44"/>
      <c r="E7" s="45">
        <v>2065.91</v>
      </c>
      <c r="F7" s="47">
        <v>0</v>
      </c>
      <c r="G7" s="48"/>
      <c r="H7" s="49">
        <v>1640.22</v>
      </c>
      <c r="I7" s="50">
        <f>H7/H36*100%</f>
        <v>0.014478512444112935</v>
      </c>
      <c r="J7" s="48"/>
      <c r="K7" s="58">
        <v>45</v>
      </c>
    </row>
    <row r="8" spans="1:11" ht="15" customHeight="1">
      <c r="A8" s="44" t="s">
        <v>123</v>
      </c>
      <c r="B8" s="45"/>
      <c r="C8" s="46">
        <v>3242.87</v>
      </c>
      <c r="D8" s="44"/>
      <c r="E8" s="45">
        <v>1065.28</v>
      </c>
      <c r="F8" s="47">
        <v>0</v>
      </c>
      <c r="G8" s="48"/>
      <c r="H8" s="49">
        <v>863.72</v>
      </c>
      <c r="I8" s="50">
        <f>H8/H36*100%</f>
        <v>0.0076242094159498265</v>
      </c>
      <c r="J8" s="48"/>
      <c r="K8" s="58">
        <v>25</v>
      </c>
    </row>
    <row r="9" spans="1:11" ht="15" customHeight="1">
      <c r="A9" s="44" t="s">
        <v>124</v>
      </c>
      <c r="B9" s="45"/>
      <c r="C9" s="46">
        <v>7372.45</v>
      </c>
      <c r="D9" s="44"/>
      <c r="E9" s="45">
        <v>4409.06</v>
      </c>
      <c r="F9" s="46">
        <v>3430.07</v>
      </c>
      <c r="G9" s="48"/>
      <c r="H9" s="51">
        <v>2488.6</v>
      </c>
      <c r="I9" s="50">
        <f>H9/H36*100%</f>
        <v>0.021967312963150947</v>
      </c>
      <c r="J9" s="48"/>
      <c r="K9" s="58">
        <v>65</v>
      </c>
    </row>
    <row r="10" spans="1:11" ht="15" customHeight="1">
      <c r="A10" s="44" t="s">
        <v>138</v>
      </c>
      <c r="B10" s="45"/>
      <c r="C10" s="46">
        <v>8775.25</v>
      </c>
      <c r="D10" s="44"/>
      <c r="E10" s="45">
        <v>8763.69</v>
      </c>
      <c r="F10" s="47">
        <v>0</v>
      </c>
      <c r="G10" s="48"/>
      <c r="H10" s="49">
        <v>7686.13</v>
      </c>
      <c r="I10" s="50">
        <f>H10/H36*100%</f>
        <v>0.06784683082273704</v>
      </c>
      <c r="J10" s="48"/>
      <c r="K10" s="58">
        <v>205</v>
      </c>
    </row>
    <row r="11" spans="1:11" ht="15" customHeight="1">
      <c r="A11" s="44" t="s">
        <v>126</v>
      </c>
      <c r="B11" s="45"/>
      <c r="C11" s="46">
        <v>2797.95</v>
      </c>
      <c r="D11" s="44"/>
      <c r="E11" s="52">
        <v>790</v>
      </c>
      <c r="F11" s="47">
        <v>0</v>
      </c>
      <c r="G11" s="48"/>
      <c r="H11" s="51">
        <v>631.68</v>
      </c>
      <c r="I11" s="50">
        <f>H11/H36*100%</f>
        <v>0.005575951238673628</v>
      </c>
      <c r="J11" s="48"/>
      <c r="K11" s="58">
        <v>20</v>
      </c>
    </row>
    <row r="12" spans="1:11" ht="15" customHeight="1">
      <c r="A12" s="44" t="s">
        <v>139</v>
      </c>
      <c r="B12" s="45"/>
      <c r="C12" s="46">
        <v>6617</v>
      </c>
      <c r="D12" s="44"/>
      <c r="E12" s="45">
        <v>6118.06</v>
      </c>
      <c r="F12" s="46">
        <v>1817.11</v>
      </c>
      <c r="G12" s="48"/>
      <c r="H12" s="49">
        <v>4054.48</v>
      </c>
      <c r="I12" s="50">
        <f>H12/H36*100%</f>
        <v>0.035789613060691255</v>
      </c>
      <c r="J12" s="48"/>
      <c r="K12" s="58">
        <v>105</v>
      </c>
    </row>
    <row r="13" spans="1:11" ht="15" customHeight="1">
      <c r="A13" s="44" t="s">
        <v>122</v>
      </c>
      <c r="B13" s="45"/>
      <c r="C13" s="47">
        <v>11009.6</v>
      </c>
      <c r="D13" s="44"/>
      <c r="E13" s="45">
        <v>11009.6</v>
      </c>
      <c r="F13" s="46">
        <v>2331.97</v>
      </c>
      <c r="G13" s="48"/>
      <c r="H13" s="51">
        <v>7886</v>
      </c>
      <c r="I13" s="50">
        <f>H13/H36*100%</f>
        <v>0.0696111187122914</v>
      </c>
      <c r="J13" s="48"/>
      <c r="K13" s="58">
        <v>205</v>
      </c>
    </row>
    <row r="14" spans="1:11" ht="15" customHeight="1">
      <c r="A14" s="44" t="s">
        <v>121</v>
      </c>
      <c r="B14" s="45"/>
      <c r="C14" s="46">
        <v>7688.25</v>
      </c>
      <c r="D14" s="44"/>
      <c r="E14" s="45">
        <v>5982.42</v>
      </c>
      <c r="F14" s="47">
        <v>0</v>
      </c>
      <c r="G14" s="48"/>
      <c r="H14" s="51">
        <v>4585.7</v>
      </c>
      <c r="I14" s="50">
        <f>H14/H36*100%</f>
        <v>0.040478786086603435</v>
      </c>
      <c r="J14" s="48"/>
      <c r="K14" s="58">
        <v>120</v>
      </c>
    </row>
    <row r="15" spans="1:11" ht="15" customHeight="1">
      <c r="A15" s="44" t="s">
        <v>120</v>
      </c>
      <c r="B15" s="45"/>
      <c r="C15" s="46">
        <v>17150.45</v>
      </c>
      <c r="D15" s="44"/>
      <c r="E15" s="45">
        <v>16678.18</v>
      </c>
      <c r="F15" s="46">
        <v>1053.11</v>
      </c>
      <c r="G15" s="48"/>
      <c r="H15" s="49">
        <v>13033.65</v>
      </c>
      <c r="I15" s="50">
        <f>H15/H36*100%</f>
        <v>0.11505033697748628</v>
      </c>
      <c r="J15" s="48"/>
      <c r="K15" s="58">
        <v>345</v>
      </c>
    </row>
    <row r="16" spans="1:11" ht="15" customHeight="1">
      <c r="A16" s="44" t="s">
        <v>108</v>
      </c>
      <c r="B16" s="45"/>
      <c r="C16" s="47">
        <v>6500.5</v>
      </c>
      <c r="D16" s="44"/>
      <c r="E16" s="52">
        <v>6500.5</v>
      </c>
      <c r="F16" s="47">
        <v>0</v>
      </c>
      <c r="G16" s="48"/>
      <c r="H16" s="51">
        <v>4502.37</v>
      </c>
      <c r="I16" s="50">
        <f>H16/H36*100%</f>
        <v>0.03974321741778588</v>
      </c>
      <c r="J16" s="48"/>
      <c r="K16" s="58">
        <v>120</v>
      </c>
    </row>
    <row r="17" spans="1:11" ht="15" customHeight="1">
      <c r="A17" s="44" t="s">
        <v>140</v>
      </c>
      <c r="B17" s="45"/>
      <c r="C17" s="46">
        <v>9830.72</v>
      </c>
      <c r="D17" s="44"/>
      <c r="E17" s="45">
        <v>9830.72</v>
      </c>
      <c r="F17" s="46">
        <v>4200.84</v>
      </c>
      <c r="G17" s="48"/>
      <c r="H17" s="49">
        <v>5775.82</v>
      </c>
      <c r="I17" s="50">
        <f>H17/H36*100%</f>
        <v>0.05098418611220225</v>
      </c>
      <c r="J17" s="48"/>
      <c r="K17" s="58">
        <v>150</v>
      </c>
    </row>
    <row r="18" spans="1:11" ht="15" customHeight="1">
      <c r="A18" s="44" t="s">
        <v>141</v>
      </c>
      <c r="B18" s="45"/>
      <c r="C18" s="46">
        <v>3620.91</v>
      </c>
      <c r="D18" s="44"/>
      <c r="E18" s="45">
        <v>3620.91</v>
      </c>
      <c r="F18" s="46">
        <v>2115.43</v>
      </c>
      <c r="G18" s="48"/>
      <c r="H18" s="49">
        <v>1404.57</v>
      </c>
      <c r="I18" s="50">
        <f>H18/H36*100%</f>
        <v>0.012398388157459184</v>
      </c>
      <c r="J18" s="48"/>
      <c r="K18" s="58">
        <v>35</v>
      </c>
    </row>
    <row r="19" spans="1:11" ht="15" customHeight="1">
      <c r="A19" s="44" t="s">
        <v>116</v>
      </c>
      <c r="B19" s="45"/>
      <c r="C19" s="46">
        <v>2159.63</v>
      </c>
      <c r="D19" s="44"/>
      <c r="E19" s="45">
        <v>2159.63</v>
      </c>
      <c r="F19" s="47">
        <v>0</v>
      </c>
      <c r="G19" s="48"/>
      <c r="H19" s="49">
        <v>1832.93</v>
      </c>
      <c r="I19" s="50">
        <f>H19/H36*100%</f>
        <v>0.016179597745538964</v>
      </c>
      <c r="J19" s="48"/>
      <c r="K19" s="58">
        <v>50</v>
      </c>
    </row>
    <row r="20" spans="1:11" ht="15" customHeight="1">
      <c r="A20" s="44" t="s">
        <v>142</v>
      </c>
      <c r="B20" s="45"/>
      <c r="C20" s="46">
        <v>9639.16</v>
      </c>
      <c r="D20" s="44"/>
      <c r="E20" s="45">
        <v>9639.16</v>
      </c>
      <c r="F20" s="46">
        <v>9163.38</v>
      </c>
      <c r="G20" s="48"/>
      <c r="H20" s="49">
        <v>672.47</v>
      </c>
      <c r="I20" s="50">
        <f>H20/H36*100%</f>
        <v>0.005936011793108623</v>
      </c>
      <c r="J20" s="48"/>
      <c r="K20" s="58">
        <v>20</v>
      </c>
    </row>
    <row r="21" spans="1:11" ht="15" customHeight="1">
      <c r="A21" s="44" t="s">
        <v>143</v>
      </c>
      <c r="B21" s="45"/>
      <c r="C21" s="46">
        <v>5466.62</v>
      </c>
      <c r="D21" s="44"/>
      <c r="E21" s="45">
        <v>5466.62</v>
      </c>
      <c r="F21" s="46">
        <v>947.24</v>
      </c>
      <c r="G21" s="48"/>
      <c r="H21" s="49">
        <v>4288.25</v>
      </c>
      <c r="I21" s="50">
        <f>H21/H36*100%</f>
        <v>0.037853142254372765</v>
      </c>
      <c r="J21" s="48"/>
      <c r="K21" s="58">
        <v>115</v>
      </c>
    </row>
    <row r="22" spans="1:11" ht="15" customHeight="1">
      <c r="A22" s="44" t="s">
        <v>107</v>
      </c>
      <c r="B22" s="45"/>
      <c r="C22" s="46">
        <v>1842.31</v>
      </c>
      <c r="D22" s="44"/>
      <c r="E22" s="45">
        <v>1842.31</v>
      </c>
      <c r="F22" s="46">
        <v>692.41</v>
      </c>
      <c r="G22" s="48"/>
      <c r="H22" s="51">
        <v>918.62</v>
      </c>
      <c r="I22" s="50">
        <f>H22/H36*100%</f>
        <v>0.008108821439447772</v>
      </c>
      <c r="J22" s="48"/>
      <c r="K22" s="58">
        <v>25</v>
      </c>
    </row>
    <row r="23" spans="1:11" ht="15" customHeight="1">
      <c r="A23" s="44" t="s">
        <v>105</v>
      </c>
      <c r="B23" s="45"/>
      <c r="C23" s="46">
        <v>6791.37</v>
      </c>
      <c r="D23" s="44"/>
      <c r="E23" s="45">
        <v>6791.37</v>
      </c>
      <c r="F23" s="46">
        <v>338.34</v>
      </c>
      <c r="G23" s="48"/>
      <c r="H23" s="49">
        <v>5394.45</v>
      </c>
      <c r="I23" s="50">
        <f>H23/H36*100%</f>
        <v>0.04761776557665741</v>
      </c>
      <c r="J23" s="48"/>
      <c r="K23" s="58">
        <v>140</v>
      </c>
    </row>
    <row r="24" spans="1:11" ht="15" customHeight="1">
      <c r="A24" s="44" t="s">
        <v>115</v>
      </c>
      <c r="B24" s="45"/>
      <c r="C24" s="47">
        <v>6078.3</v>
      </c>
      <c r="D24" s="44"/>
      <c r="E24" s="52">
        <v>6078.3</v>
      </c>
      <c r="F24" s="47">
        <v>0</v>
      </c>
      <c r="G24" s="48"/>
      <c r="H24" s="51">
        <v>5447.18</v>
      </c>
      <c r="I24" s="50">
        <f>H24/H36*100%</f>
        <v>0.04808322262582038</v>
      </c>
      <c r="J24" s="48"/>
      <c r="K24" s="58">
        <v>145</v>
      </c>
    </row>
    <row r="25" spans="1:11" ht="15" customHeight="1">
      <c r="A25" s="44" t="s">
        <v>144</v>
      </c>
      <c r="B25" s="45"/>
      <c r="C25" s="47">
        <v>5295.1</v>
      </c>
      <c r="D25" s="44"/>
      <c r="E25" s="52">
        <v>5295.1</v>
      </c>
      <c r="F25" s="47">
        <v>0</v>
      </c>
      <c r="G25" s="48"/>
      <c r="H25" s="51">
        <v>4658.69</v>
      </c>
      <c r="I25" s="50">
        <f>H25/H36*100%</f>
        <v>0.04112308174407365</v>
      </c>
      <c r="J25" s="48"/>
      <c r="K25" s="58">
        <v>120</v>
      </c>
    </row>
    <row r="26" spans="1:11" ht="15" customHeight="1">
      <c r="A26" s="44" t="s">
        <v>119</v>
      </c>
      <c r="B26" s="45"/>
      <c r="C26" s="46">
        <v>9463.36</v>
      </c>
      <c r="D26" s="44"/>
      <c r="E26" s="45">
        <v>9170.96</v>
      </c>
      <c r="F26" s="46">
        <v>3110.63</v>
      </c>
      <c r="G26" s="48"/>
      <c r="H26" s="49">
        <v>4589.57</v>
      </c>
      <c r="I26" s="50">
        <f>H26/H36*100%</f>
        <v>0.040512947262030335</v>
      </c>
      <c r="J26" s="48"/>
      <c r="K26" s="58">
        <v>120</v>
      </c>
    </row>
    <row r="27" spans="1:11" ht="15" customHeight="1">
      <c r="A27" s="44" t="s">
        <v>145</v>
      </c>
      <c r="B27" s="45"/>
      <c r="C27" s="46">
        <v>8697.95</v>
      </c>
      <c r="D27" s="44"/>
      <c r="E27" s="45">
        <v>8697.95</v>
      </c>
      <c r="F27" s="47">
        <v>0</v>
      </c>
      <c r="G27" s="48"/>
      <c r="H27" s="49">
        <v>7556.63</v>
      </c>
      <c r="I27" s="50">
        <f>H27/H36*100%</f>
        <v>0.06670371138661711</v>
      </c>
      <c r="J27" s="48"/>
      <c r="K27" s="58">
        <v>200</v>
      </c>
    </row>
    <row r="28" spans="1:11" ht="15" customHeight="1">
      <c r="A28" s="44" t="s">
        <v>146</v>
      </c>
      <c r="B28" s="45"/>
      <c r="C28" s="46">
        <v>3007.35</v>
      </c>
      <c r="D28" s="44"/>
      <c r="E28" s="45">
        <v>3007.35</v>
      </c>
      <c r="F28" s="46">
        <v>1768.32</v>
      </c>
      <c r="G28" s="48"/>
      <c r="H28" s="49">
        <v>1047.54</v>
      </c>
      <c r="I28" s="50">
        <f>H28/H36*100%</f>
        <v>0.009246821112842219</v>
      </c>
      <c r="J28" s="48"/>
      <c r="K28" s="58">
        <v>30</v>
      </c>
    </row>
    <row r="29" spans="1:11" ht="15" customHeight="1">
      <c r="A29" s="44" t="s">
        <v>113</v>
      </c>
      <c r="B29" s="45"/>
      <c r="C29" s="46">
        <v>8413.45</v>
      </c>
      <c r="D29" s="44"/>
      <c r="E29" s="45">
        <v>3284.76</v>
      </c>
      <c r="F29" s="47">
        <v>0</v>
      </c>
      <c r="G29" s="48"/>
      <c r="H29" s="49">
        <v>4154.64</v>
      </c>
      <c r="I29" s="50">
        <f>H29/H36*100%</f>
        <v>0.03667374312031884</v>
      </c>
      <c r="J29" s="48"/>
      <c r="K29" s="58">
        <v>110</v>
      </c>
    </row>
    <row r="30" spans="1:11" ht="15" customHeight="1">
      <c r="A30" s="44" t="s">
        <v>147</v>
      </c>
      <c r="B30" s="45"/>
      <c r="C30" s="46">
        <v>3572.67</v>
      </c>
      <c r="D30" s="44"/>
      <c r="E30" s="45">
        <v>3572.67</v>
      </c>
      <c r="F30" s="46">
        <v>2781.28</v>
      </c>
      <c r="G30" s="48"/>
      <c r="H30" s="49">
        <v>439.84</v>
      </c>
      <c r="I30" s="50">
        <f>H30/H36*100%</f>
        <v>0.0038825455813358166</v>
      </c>
      <c r="J30" s="48"/>
      <c r="K30" s="58">
        <v>10</v>
      </c>
    </row>
    <row r="31" spans="1:11" s="53" customFormat="1" ht="15" customHeight="1">
      <c r="A31" s="44" t="s">
        <v>148</v>
      </c>
      <c r="B31" s="45"/>
      <c r="C31" s="46">
        <v>3716.59</v>
      </c>
      <c r="D31" s="44"/>
      <c r="E31" s="45">
        <v>3716.59</v>
      </c>
      <c r="F31" s="47">
        <v>0</v>
      </c>
      <c r="G31" s="48"/>
      <c r="H31" s="49">
        <v>2994.13</v>
      </c>
      <c r="I31" s="50">
        <f>H31/H36*100%</f>
        <v>0.02642971580903285</v>
      </c>
      <c r="J31" s="48"/>
      <c r="K31" s="58">
        <v>80</v>
      </c>
    </row>
    <row r="32" spans="1:11" ht="15" customHeight="1">
      <c r="A32" s="44" t="s">
        <v>112</v>
      </c>
      <c r="B32" s="45"/>
      <c r="C32" s="46"/>
      <c r="D32" s="44"/>
      <c r="E32" s="45"/>
      <c r="F32" s="46"/>
      <c r="G32" s="48"/>
      <c r="H32" s="51">
        <v>520.02</v>
      </c>
      <c r="I32" s="50">
        <f>H32/H36*100%</f>
        <v>0.004590308642247752</v>
      </c>
      <c r="J32" s="48"/>
      <c r="K32" s="58">
        <v>15</v>
      </c>
    </row>
    <row r="33" spans="1:11" ht="15" customHeight="1">
      <c r="A33" s="44" t="s">
        <v>149</v>
      </c>
      <c r="B33" s="45"/>
      <c r="C33" s="46">
        <v>8767.41</v>
      </c>
      <c r="D33" s="44"/>
      <c r="E33" s="52">
        <v>4600.7</v>
      </c>
      <c r="F33" s="46">
        <v>2328.77</v>
      </c>
      <c r="G33" s="48"/>
      <c r="H33" s="51">
        <v>4733.99</v>
      </c>
      <c r="I33" s="50">
        <f>H33/H36*100%</f>
        <v>0.04178776818067466</v>
      </c>
      <c r="J33" s="48"/>
      <c r="K33" s="58">
        <v>125</v>
      </c>
    </row>
    <row r="34" spans="1:11" ht="15" customHeight="1">
      <c r="A34" s="44" t="s">
        <v>117</v>
      </c>
      <c r="B34" s="45"/>
      <c r="C34" s="46">
        <v>2305.51</v>
      </c>
      <c r="D34" s="44"/>
      <c r="E34" s="45">
        <v>2305.51</v>
      </c>
      <c r="F34" s="46">
        <v>838.87</v>
      </c>
      <c r="G34" s="48"/>
      <c r="H34" s="49">
        <v>1345.94</v>
      </c>
      <c r="I34" s="50">
        <f>H34/H36*100%</f>
        <v>0.01188085076333014</v>
      </c>
      <c r="J34" s="48"/>
      <c r="K34" s="58">
        <v>35</v>
      </c>
    </row>
    <row r="35" spans="1:11" s="54" customFormat="1" ht="15" customHeight="1">
      <c r="A35" s="44" t="s">
        <v>150</v>
      </c>
      <c r="B35" s="45"/>
      <c r="C35" s="46">
        <v>3951.18</v>
      </c>
      <c r="D35" s="44"/>
      <c r="E35" s="45">
        <v>3951.18</v>
      </c>
      <c r="F35" s="46">
        <v>2206.82</v>
      </c>
      <c r="G35" s="48"/>
      <c r="H35" s="49">
        <v>1436.03</v>
      </c>
      <c r="I35" s="50">
        <f>H35/H36*100%</f>
        <v>0.012676091149430867</v>
      </c>
      <c r="J35" s="48"/>
      <c r="K35" s="58">
        <v>40</v>
      </c>
    </row>
    <row r="36" spans="1:11" s="54" customFormat="1" ht="15" customHeight="1">
      <c r="A36" s="44" t="s">
        <v>151</v>
      </c>
      <c r="B36" s="45"/>
      <c r="C36" s="46"/>
      <c r="D36" s="44"/>
      <c r="E36" s="45">
        <v>164379.42</v>
      </c>
      <c r="F36" s="47">
        <v>39604.5</v>
      </c>
      <c r="G36" s="48"/>
      <c r="H36" s="51">
        <v>113286.5</v>
      </c>
      <c r="I36" s="50">
        <v>0.9998</v>
      </c>
      <c r="J36" s="48"/>
      <c r="K36" s="58">
        <v>3000</v>
      </c>
    </row>
    <row r="38" ht="14.25">
      <c r="A38" s="55"/>
    </row>
    <row r="39" ht="14.25">
      <c r="A39" s="55"/>
    </row>
    <row r="40" s="56" customFormat="1" ht="12.75">
      <c r="B40" s="57"/>
    </row>
  </sheetData>
  <sheetProtection/>
  <printOptions/>
  <pageMargins left="0.7086614173228347" right="0.7086614173228347" top="0.7480314960629921" bottom="0" header="0.31496062992125984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5:D12"/>
  <sheetViews>
    <sheetView zoomScalePageLayoutView="0" workbookViewId="0" topLeftCell="L1">
      <selection activeCell="F9" sqref="F9"/>
    </sheetView>
  </sheetViews>
  <sheetFormatPr defaultColWidth="9.140625" defaultRowHeight="15"/>
  <cols>
    <col min="2" max="2" width="53.7109375" style="0" customWidth="1"/>
    <col min="3" max="3" width="11.140625" style="0" customWidth="1"/>
  </cols>
  <sheetData>
    <row r="5" spans="2:4" ht="25.5">
      <c r="B5" s="11" t="s">
        <v>104</v>
      </c>
      <c r="C5" s="11"/>
      <c r="D5" s="11" t="s">
        <v>109</v>
      </c>
    </row>
    <row r="7" spans="2:4" ht="21">
      <c r="B7" s="10" t="s">
        <v>110</v>
      </c>
      <c r="C7" s="12"/>
      <c r="D7" s="63">
        <f>Calvera!J9</f>
        <v>10</v>
      </c>
    </row>
    <row r="8" spans="2:4" ht="21">
      <c r="B8" s="10" t="s">
        <v>111</v>
      </c>
      <c r="C8" s="12"/>
      <c r="D8" s="63">
        <f>Carbone!J9</f>
        <v>40</v>
      </c>
    </row>
    <row r="9" spans="2:4" ht="21">
      <c r="B9" s="10" t="s">
        <v>112</v>
      </c>
      <c r="C9" s="12"/>
      <c r="D9" s="63">
        <f>Teana!J9</f>
        <v>15</v>
      </c>
    </row>
    <row r="10" spans="2:4" ht="21">
      <c r="B10" s="10"/>
      <c r="C10" s="12"/>
      <c r="D10" s="65"/>
    </row>
    <row r="11" ht="21" thickBot="1">
      <c r="D11" s="66"/>
    </row>
    <row r="12" spans="2:4" ht="21" thickBot="1">
      <c r="B12" s="13" t="s">
        <v>9</v>
      </c>
      <c r="D12" s="64">
        <f>SUM(D7:D11)</f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4:J34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.421875" style="0" customWidth="1"/>
    <col min="6" max="6" width="10.57421875" style="0" bestFit="1" customWidth="1"/>
    <col min="8" max="8" width="4.7109375" style="0" customWidth="1"/>
    <col min="9" max="9" width="15.00390625" style="0" customWidth="1"/>
    <col min="10" max="10" width="14.140625" style="0" customWidth="1"/>
    <col min="11" max="11" width="4.57421875" style="0" customWidth="1"/>
  </cols>
  <sheetData>
    <row r="4" spans="2:6" ht="21">
      <c r="B4" s="1" t="s">
        <v>0</v>
      </c>
      <c r="C4" s="1"/>
      <c r="D4" s="1"/>
      <c r="E4" s="1"/>
      <c r="F4" s="74">
        <v>42579</v>
      </c>
    </row>
    <row r="8" ht="15" thickBot="1"/>
    <row r="9" spans="2:10" ht="21" customHeight="1" thickBot="1">
      <c r="B9" s="82" t="s">
        <v>34</v>
      </c>
      <c r="C9" s="83"/>
      <c r="D9" s="83"/>
      <c r="E9" s="83"/>
      <c r="F9" s="83"/>
      <c r="G9" s="83"/>
      <c r="H9" s="83"/>
      <c r="I9" s="4" t="s">
        <v>2</v>
      </c>
      <c r="J9" s="59">
        <f>'QUADRO %'!K29</f>
        <v>110</v>
      </c>
    </row>
    <row r="11" ht="18">
      <c r="B11" s="2" t="s">
        <v>3</v>
      </c>
    </row>
    <row r="13" spans="2:10" ht="16.5">
      <c r="B13" s="3" t="s">
        <v>4</v>
      </c>
      <c r="G13" s="3" t="s">
        <v>5</v>
      </c>
      <c r="I13" s="3" t="s">
        <v>6</v>
      </c>
      <c r="J13" s="3" t="s">
        <v>7</v>
      </c>
    </row>
    <row r="14" ht="8.25" customHeight="1"/>
    <row r="15" spans="2:10" ht="14.25">
      <c r="B15" s="84" t="s">
        <v>35</v>
      </c>
      <c r="C15" s="84"/>
      <c r="D15" s="84"/>
      <c r="E15" s="84"/>
      <c r="F15" s="84"/>
      <c r="G15" s="81">
        <f>(I15/J9)*100%</f>
        <v>0.2</v>
      </c>
      <c r="H15" s="81"/>
      <c r="I15" s="5">
        <f>J9/5</f>
        <v>22</v>
      </c>
      <c r="J15" s="62">
        <f>I15</f>
        <v>22</v>
      </c>
    </row>
    <row r="16" spans="2:10" ht="14.25">
      <c r="B16" s="78" t="s">
        <v>36</v>
      </c>
      <c r="C16" s="79"/>
      <c r="D16" s="79"/>
      <c r="E16" s="79"/>
      <c r="F16" s="80"/>
      <c r="G16" s="81">
        <f>(I16/J9)*100%</f>
        <v>0.2</v>
      </c>
      <c r="H16" s="81"/>
      <c r="I16" s="5">
        <f>J9/5</f>
        <v>22</v>
      </c>
      <c r="J16" s="62">
        <f>I16</f>
        <v>22</v>
      </c>
    </row>
    <row r="17" spans="2:10" ht="14.25">
      <c r="B17" s="78" t="s">
        <v>37</v>
      </c>
      <c r="C17" s="79"/>
      <c r="D17" s="79"/>
      <c r="E17" s="79"/>
      <c r="F17" s="80"/>
      <c r="G17" s="81">
        <f>(I17/J9)*100%</f>
        <v>0.2</v>
      </c>
      <c r="H17" s="81"/>
      <c r="I17" s="5">
        <f>J9/5</f>
        <v>22</v>
      </c>
      <c r="J17" s="62">
        <f>I17</f>
        <v>22</v>
      </c>
    </row>
    <row r="18" spans="2:10" ht="14.25">
      <c r="B18" s="78" t="s">
        <v>38</v>
      </c>
      <c r="C18" s="79"/>
      <c r="D18" s="79"/>
      <c r="E18" s="79"/>
      <c r="F18" s="80"/>
      <c r="G18" s="81">
        <f>(I18/J9)*100%</f>
        <v>0.2</v>
      </c>
      <c r="H18" s="81"/>
      <c r="I18" s="5">
        <f>J9/5</f>
        <v>22</v>
      </c>
      <c r="J18" s="62">
        <f>I18</f>
        <v>22</v>
      </c>
    </row>
    <row r="19" spans="2:10" ht="14.25">
      <c r="B19" s="78" t="s">
        <v>39</v>
      </c>
      <c r="C19" s="79"/>
      <c r="D19" s="79"/>
      <c r="E19" s="79"/>
      <c r="F19" s="80"/>
      <c r="G19" s="81">
        <f>(I19/J9)*100%</f>
        <v>0.2</v>
      </c>
      <c r="H19" s="81"/>
      <c r="I19" s="5">
        <f>J9/5</f>
        <v>22</v>
      </c>
      <c r="J19" s="62">
        <f>I19</f>
        <v>22</v>
      </c>
    </row>
    <row r="20" spans="2:10" ht="14.25">
      <c r="B20" s="78"/>
      <c r="C20" s="79"/>
      <c r="D20" s="79"/>
      <c r="E20" s="79"/>
      <c r="F20" s="80"/>
      <c r="G20" s="81"/>
      <c r="H20" s="81"/>
      <c r="I20" s="5"/>
      <c r="J20" s="62"/>
    </row>
    <row r="21" spans="2:10" ht="14.25">
      <c r="B21" s="76"/>
      <c r="C21" s="86"/>
      <c r="D21" s="86"/>
      <c r="E21" s="86"/>
      <c r="F21" s="77"/>
      <c r="G21" s="76"/>
      <c r="H21" s="77"/>
      <c r="I21" s="6"/>
      <c r="J21" s="62"/>
    </row>
    <row r="22" spans="2:10" ht="14.25">
      <c r="B22" s="76"/>
      <c r="C22" s="86"/>
      <c r="D22" s="86"/>
      <c r="E22" s="86"/>
      <c r="F22" s="77"/>
      <c r="G22" s="76"/>
      <c r="H22" s="77"/>
      <c r="I22" s="6"/>
      <c r="J22" s="62"/>
    </row>
    <row r="23" ht="14.25">
      <c r="J23" s="67"/>
    </row>
    <row r="24" ht="14.25">
      <c r="J24" s="67"/>
    </row>
    <row r="25" ht="14.25">
      <c r="J25" s="67"/>
    </row>
    <row r="26" ht="14.25">
      <c r="J26" s="67"/>
    </row>
    <row r="27" ht="14.25">
      <c r="J27" s="67"/>
    </row>
    <row r="28" ht="14.25">
      <c r="J28" s="67"/>
    </row>
    <row r="29" spans="2:10" ht="15">
      <c r="B29" s="9" t="s">
        <v>9</v>
      </c>
      <c r="G29" s="85">
        <f>SUM(G15:H22)</f>
        <v>1</v>
      </c>
      <c r="H29" s="77"/>
      <c r="J29" s="62">
        <f>SUM(J15:J22)</f>
        <v>110</v>
      </c>
    </row>
    <row r="31" ht="15">
      <c r="B31" s="8" t="s">
        <v>10</v>
      </c>
    </row>
    <row r="34" spans="2:9" ht="18">
      <c r="B34" s="7" t="s">
        <v>11</v>
      </c>
      <c r="I34" s="7" t="s">
        <v>12</v>
      </c>
    </row>
  </sheetData>
  <sheetProtection/>
  <mergeCells count="18">
    <mergeCell ref="B19:F19"/>
    <mergeCell ref="G19:H19"/>
    <mergeCell ref="B22:F22"/>
    <mergeCell ref="G29:H29"/>
    <mergeCell ref="B20:F20"/>
    <mergeCell ref="G20:H20"/>
    <mergeCell ref="B21:F21"/>
    <mergeCell ref="G21:H21"/>
    <mergeCell ref="G22:H22"/>
    <mergeCell ref="B17:F17"/>
    <mergeCell ref="G17:H17"/>
    <mergeCell ref="B9:H9"/>
    <mergeCell ref="B15:F15"/>
    <mergeCell ref="G15:H15"/>
    <mergeCell ref="B16:F16"/>
    <mergeCell ref="G16:H16"/>
    <mergeCell ref="B18:F18"/>
    <mergeCell ref="G18:H18"/>
  </mergeCells>
  <printOptions/>
  <pageMargins left="0" right="0.7086614173228347" top="0.7480314960629921" bottom="0.7480314960629921" header="0.31496062992125984" footer="0.31496062992125984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4:J34"/>
  <sheetViews>
    <sheetView zoomScalePageLayoutView="0" workbookViewId="0" topLeftCell="A4">
      <pane xSplit="22596" topLeftCell="X1" activePane="topLeft" state="split"/>
      <selection pane="topLeft" activeCell="F6" sqref="F6"/>
      <selection pane="topRight" activeCell="X4" sqref="X4"/>
    </sheetView>
  </sheetViews>
  <sheetFormatPr defaultColWidth="9.140625" defaultRowHeight="15"/>
  <cols>
    <col min="1" max="1" width="0.85546875" style="0" customWidth="1"/>
    <col min="6" max="6" width="10.57421875" style="0" bestFit="1" customWidth="1"/>
    <col min="8" max="8" width="5.140625" style="0" customWidth="1"/>
    <col min="9" max="9" width="15.00390625" style="0" customWidth="1"/>
    <col min="10" max="10" width="14.140625" style="0" customWidth="1"/>
    <col min="11" max="11" width="4.57421875" style="0" customWidth="1"/>
  </cols>
  <sheetData>
    <row r="4" spans="2:6" ht="21">
      <c r="B4" s="1" t="s">
        <v>0</v>
      </c>
      <c r="C4" s="1"/>
      <c r="D4" s="1"/>
      <c r="E4" s="1"/>
      <c r="F4" s="74">
        <v>42579</v>
      </c>
    </row>
    <row r="8" ht="15" thickBot="1"/>
    <row r="9" spans="2:10" ht="21" customHeight="1" thickBot="1">
      <c r="B9" s="82" t="s">
        <v>40</v>
      </c>
      <c r="C9" s="83"/>
      <c r="D9" s="83"/>
      <c r="E9" s="83"/>
      <c r="F9" s="83"/>
      <c r="G9" s="83"/>
      <c r="H9" s="83"/>
      <c r="I9" s="4" t="s">
        <v>2</v>
      </c>
      <c r="J9" s="59">
        <f>'QUADRO %'!K27</f>
        <v>200</v>
      </c>
    </row>
    <row r="11" ht="18">
      <c r="B11" s="2" t="s">
        <v>3</v>
      </c>
    </row>
    <row r="13" spans="2:10" ht="16.5">
      <c r="B13" s="3" t="s">
        <v>4</v>
      </c>
      <c r="G13" s="3" t="s">
        <v>5</v>
      </c>
      <c r="I13" s="3" t="s">
        <v>6</v>
      </c>
      <c r="J13" s="3" t="s">
        <v>7</v>
      </c>
    </row>
    <row r="14" ht="8.25" customHeight="1"/>
    <row r="15" spans="2:10" ht="14.25">
      <c r="B15" s="84" t="s">
        <v>41</v>
      </c>
      <c r="C15" s="84"/>
      <c r="D15" s="84"/>
      <c r="E15" s="84"/>
      <c r="F15" s="84"/>
      <c r="G15" s="81">
        <f>(I15/J9)*100%</f>
        <v>0.2</v>
      </c>
      <c r="H15" s="81"/>
      <c r="I15" s="5">
        <f>J9/5</f>
        <v>40</v>
      </c>
      <c r="J15" s="62">
        <f>I15</f>
        <v>40</v>
      </c>
    </row>
    <row r="16" spans="2:10" ht="14.25">
      <c r="B16" s="78" t="s">
        <v>42</v>
      </c>
      <c r="C16" s="79"/>
      <c r="D16" s="79"/>
      <c r="E16" s="79"/>
      <c r="F16" s="80"/>
      <c r="G16" s="81">
        <f>(I16/J9)*100%</f>
        <v>0.2</v>
      </c>
      <c r="H16" s="81"/>
      <c r="I16" s="5">
        <f>J9/5</f>
        <v>40</v>
      </c>
      <c r="J16" s="62">
        <f>I16</f>
        <v>40</v>
      </c>
    </row>
    <row r="17" spans="2:10" ht="14.25">
      <c r="B17" s="78" t="s">
        <v>43</v>
      </c>
      <c r="C17" s="79"/>
      <c r="D17" s="79"/>
      <c r="E17" s="79"/>
      <c r="F17" s="80"/>
      <c r="G17" s="81">
        <f>(I17/J9)*100%</f>
        <v>0.2</v>
      </c>
      <c r="H17" s="81"/>
      <c r="I17" s="5">
        <f>J9/5</f>
        <v>40</v>
      </c>
      <c r="J17" s="62">
        <f>I17</f>
        <v>40</v>
      </c>
    </row>
    <row r="18" spans="2:10" ht="14.25">
      <c r="B18" s="78" t="s">
        <v>44</v>
      </c>
      <c r="C18" s="79"/>
      <c r="D18" s="79"/>
      <c r="E18" s="79"/>
      <c r="F18" s="80"/>
      <c r="G18" s="81">
        <f>(I18/J9)*100%</f>
        <v>0.2</v>
      </c>
      <c r="H18" s="81"/>
      <c r="I18" s="5">
        <f>J9/5</f>
        <v>40</v>
      </c>
      <c r="J18" s="62">
        <f>I18</f>
        <v>40</v>
      </c>
    </row>
    <row r="19" spans="2:10" ht="14.25">
      <c r="B19" s="78" t="s">
        <v>45</v>
      </c>
      <c r="C19" s="79"/>
      <c r="D19" s="79"/>
      <c r="E19" s="79"/>
      <c r="F19" s="80"/>
      <c r="G19" s="81">
        <f>(I19/J9)*100%</f>
        <v>0.2</v>
      </c>
      <c r="H19" s="81"/>
      <c r="I19" s="5">
        <f>J9/5</f>
        <v>40</v>
      </c>
      <c r="J19" s="62">
        <f>I19</f>
        <v>40</v>
      </c>
    </row>
    <row r="20" spans="2:10" ht="14.25">
      <c r="B20" s="78"/>
      <c r="C20" s="79"/>
      <c r="D20" s="79"/>
      <c r="E20" s="79"/>
      <c r="F20" s="80"/>
      <c r="G20" s="81"/>
      <c r="H20" s="81"/>
      <c r="I20" s="5"/>
      <c r="J20" s="62"/>
    </row>
    <row r="21" spans="2:10" ht="14.25">
      <c r="B21" s="76"/>
      <c r="C21" s="86"/>
      <c r="D21" s="86"/>
      <c r="E21" s="86"/>
      <c r="F21" s="77"/>
      <c r="G21" s="76"/>
      <c r="H21" s="77"/>
      <c r="I21" s="6"/>
      <c r="J21" s="62"/>
    </row>
    <row r="22" spans="2:10" ht="14.25">
      <c r="B22" s="76"/>
      <c r="C22" s="86"/>
      <c r="D22" s="86"/>
      <c r="E22" s="86"/>
      <c r="F22" s="77"/>
      <c r="G22" s="76"/>
      <c r="H22" s="77"/>
      <c r="I22" s="6"/>
      <c r="J22" s="62"/>
    </row>
    <row r="23" ht="14.25">
      <c r="J23" s="67"/>
    </row>
    <row r="24" ht="14.25">
      <c r="J24" s="67"/>
    </row>
    <row r="25" ht="14.25">
      <c r="J25" s="67"/>
    </row>
    <row r="26" ht="14.25">
      <c r="J26" s="67"/>
    </row>
    <row r="27" ht="14.25">
      <c r="J27" s="67"/>
    </row>
    <row r="28" ht="14.25">
      <c r="J28" s="67"/>
    </row>
    <row r="29" spans="2:10" ht="15">
      <c r="B29" s="9" t="s">
        <v>9</v>
      </c>
      <c r="G29" s="85">
        <f>SUM(G15:H22)</f>
        <v>1</v>
      </c>
      <c r="H29" s="77"/>
      <c r="J29" s="62">
        <f>SUM(J15:J22)</f>
        <v>200</v>
      </c>
    </row>
    <row r="31" ht="15">
      <c r="B31" s="8" t="s">
        <v>10</v>
      </c>
    </row>
    <row r="34" spans="2:9" ht="18">
      <c r="B34" s="7" t="s">
        <v>11</v>
      </c>
      <c r="I34" s="7" t="s">
        <v>12</v>
      </c>
    </row>
  </sheetData>
  <sheetProtection/>
  <mergeCells count="18">
    <mergeCell ref="B19:F19"/>
    <mergeCell ref="G19:H19"/>
    <mergeCell ref="B22:F22"/>
    <mergeCell ref="G29:H29"/>
    <mergeCell ref="B20:F20"/>
    <mergeCell ref="G20:H20"/>
    <mergeCell ref="B21:F21"/>
    <mergeCell ref="G21:H21"/>
    <mergeCell ref="G22:H22"/>
    <mergeCell ref="B17:F17"/>
    <mergeCell ref="G17:H17"/>
    <mergeCell ref="B9:H9"/>
    <mergeCell ref="B15:F15"/>
    <mergeCell ref="G15:H15"/>
    <mergeCell ref="B16:F16"/>
    <mergeCell ref="G16:H16"/>
    <mergeCell ref="B18:F18"/>
    <mergeCell ref="G18:H18"/>
  </mergeCells>
  <printOptions/>
  <pageMargins left="0" right="0.7086614173228347" top="0.7480314960629921" bottom="0.7480314960629921" header="0.31496062992125984" footer="0.31496062992125984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4:J37"/>
  <sheetViews>
    <sheetView zoomScalePageLayoutView="0" workbookViewId="0" topLeftCell="A1">
      <selection activeCell="N20" sqref="N20"/>
    </sheetView>
  </sheetViews>
  <sheetFormatPr defaultColWidth="9.140625" defaultRowHeight="15"/>
  <cols>
    <col min="8" max="8" width="10.57421875" style="0" customWidth="1"/>
    <col min="9" max="9" width="15.00390625" style="0" customWidth="1"/>
    <col min="10" max="10" width="14.140625" style="0" customWidth="1"/>
    <col min="11" max="11" width="4.57421875" style="0" customWidth="1"/>
  </cols>
  <sheetData>
    <row r="4" spans="2:5" ht="21">
      <c r="B4" s="1" t="s">
        <v>0</v>
      </c>
      <c r="C4" s="1"/>
      <c r="D4" s="1"/>
      <c r="E4" s="1"/>
    </row>
    <row r="8" ht="15" thickBot="1"/>
    <row r="9" spans="2:10" ht="21" customHeight="1" thickBot="1">
      <c r="B9" s="82" t="s">
        <v>61</v>
      </c>
      <c r="C9" s="83"/>
      <c r="D9" s="83"/>
      <c r="E9" s="83"/>
      <c r="F9" s="83"/>
      <c r="G9" s="83"/>
      <c r="H9" s="83"/>
      <c r="I9" s="4" t="s">
        <v>2</v>
      </c>
      <c r="J9" s="59">
        <f>'QUADRO %'!K24</f>
        <v>145</v>
      </c>
    </row>
    <row r="11" ht="18">
      <c r="B11" s="2" t="s">
        <v>3</v>
      </c>
    </row>
    <row r="13" spans="2:10" ht="16.5">
      <c r="B13" s="3" t="s">
        <v>4</v>
      </c>
      <c r="G13" s="3" t="s">
        <v>5</v>
      </c>
      <c r="I13" s="3" t="s">
        <v>6</v>
      </c>
      <c r="J13" s="3" t="s">
        <v>7</v>
      </c>
    </row>
    <row r="14" ht="8.25" customHeight="1"/>
    <row r="15" spans="2:10" ht="14.25">
      <c r="B15" s="84" t="s">
        <v>62</v>
      </c>
      <c r="C15" s="84"/>
      <c r="D15" s="84"/>
      <c r="E15" s="84"/>
      <c r="F15" s="84"/>
      <c r="G15" s="81">
        <f>(I15/J9)*100%</f>
        <v>0.09090909090909091</v>
      </c>
      <c r="H15" s="81"/>
      <c r="I15" s="5">
        <f>J9/11</f>
        <v>13.181818181818182</v>
      </c>
      <c r="J15" s="62">
        <f>I15</f>
        <v>13.181818181818182</v>
      </c>
    </row>
    <row r="16" spans="2:10" ht="14.25">
      <c r="B16" s="78" t="s">
        <v>63</v>
      </c>
      <c r="C16" s="79"/>
      <c r="D16" s="79"/>
      <c r="E16" s="79"/>
      <c r="F16" s="80"/>
      <c r="G16" s="81">
        <f>(I16/J9)*100%</f>
        <v>0.09090909090909091</v>
      </c>
      <c r="H16" s="81"/>
      <c r="I16" s="5">
        <f>J9/11</f>
        <v>13.181818181818182</v>
      </c>
      <c r="J16" s="62">
        <f aca="true" t="shared" si="0" ref="J16:J25">I16</f>
        <v>13.181818181818182</v>
      </c>
    </row>
    <row r="17" spans="2:10" ht="14.25">
      <c r="B17" s="78" t="s">
        <v>64</v>
      </c>
      <c r="C17" s="79"/>
      <c r="D17" s="79"/>
      <c r="E17" s="79"/>
      <c r="F17" s="80"/>
      <c r="G17" s="81">
        <f>(I17/J9)*100%</f>
        <v>0.09090909090909091</v>
      </c>
      <c r="H17" s="81"/>
      <c r="I17" s="5">
        <f>J9/11</f>
        <v>13.181818181818182</v>
      </c>
      <c r="J17" s="62">
        <f t="shared" si="0"/>
        <v>13.181818181818182</v>
      </c>
    </row>
    <row r="18" spans="2:10" ht="14.25">
      <c r="B18" s="78" t="s">
        <v>65</v>
      </c>
      <c r="C18" s="79"/>
      <c r="D18" s="79"/>
      <c r="E18" s="79"/>
      <c r="F18" s="80"/>
      <c r="G18" s="81">
        <f>(I18/J9)*100%</f>
        <v>0.09090909090909091</v>
      </c>
      <c r="H18" s="81"/>
      <c r="I18" s="5">
        <f>J9/11</f>
        <v>13.181818181818182</v>
      </c>
      <c r="J18" s="62">
        <f t="shared" si="0"/>
        <v>13.181818181818182</v>
      </c>
    </row>
    <row r="19" spans="2:10" ht="14.25">
      <c r="B19" s="78" t="s">
        <v>66</v>
      </c>
      <c r="C19" s="79"/>
      <c r="D19" s="79"/>
      <c r="E19" s="79"/>
      <c r="F19" s="80"/>
      <c r="G19" s="81">
        <f>(I19/J9)*100%</f>
        <v>0.09090909090909091</v>
      </c>
      <c r="H19" s="81"/>
      <c r="I19" s="5">
        <f>J9/11</f>
        <v>13.181818181818182</v>
      </c>
      <c r="J19" s="62">
        <f t="shared" si="0"/>
        <v>13.181818181818182</v>
      </c>
    </row>
    <row r="20" spans="2:10" ht="14.25">
      <c r="B20" s="78" t="s">
        <v>67</v>
      </c>
      <c r="C20" s="79"/>
      <c r="D20" s="79"/>
      <c r="E20" s="79"/>
      <c r="F20" s="80"/>
      <c r="G20" s="81">
        <f>(I20/J9)*100%</f>
        <v>0.09090909090909091</v>
      </c>
      <c r="H20" s="81"/>
      <c r="I20" s="5">
        <f>J9/11</f>
        <v>13.181818181818182</v>
      </c>
      <c r="J20" s="62">
        <f t="shared" si="0"/>
        <v>13.181818181818182</v>
      </c>
    </row>
    <row r="21" spans="2:10" ht="14.25">
      <c r="B21" s="78" t="s">
        <v>68</v>
      </c>
      <c r="C21" s="79"/>
      <c r="D21" s="79"/>
      <c r="E21" s="79"/>
      <c r="F21" s="80"/>
      <c r="G21" s="81">
        <f>(I21/J9)*100%</f>
        <v>0.09090909090909091</v>
      </c>
      <c r="H21" s="81"/>
      <c r="I21" s="5">
        <f>J9/11</f>
        <v>13.181818181818182</v>
      </c>
      <c r="J21" s="62">
        <f t="shared" si="0"/>
        <v>13.181818181818182</v>
      </c>
    </row>
    <row r="22" spans="2:10" ht="14.25">
      <c r="B22" s="78" t="s">
        <v>69</v>
      </c>
      <c r="C22" s="79"/>
      <c r="D22" s="79"/>
      <c r="E22" s="79"/>
      <c r="F22" s="80"/>
      <c r="G22" s="81">
        <f>(I22/J9)*100%</f>
        <v>0.09090909090909091</v>
      </c>
      <c r="H22" s="81"/>
      <c r="I22" s="5">
        <f>J9/11</f>
        <v>13.181818181818182</v>
      </c>
      <c r="J22" s="62">
        <f>I22</f>
        <v>13.181818181818182</v>
      </c>
    </row>
    <row r="23" spans="2:10" ht="14.25">
      <c r="B23" s="78" t="s">
        <v>70</v>
      </c>
      <c r="C23" s="79"/>
      <c r="D23" s="79"/>
      <c r="E23" s="79"/>
      <c r="F23" s="80"/>
      <c r="G23" s="81">
        <f>(I23/J9)*100%</f>
        <v>0.09090909090909091</v>
      </c>
      <c r="H23" s="81"/>
      <c r="I23" s="5">
        <f>J9/11</f>
        <v>13.181818181818182</v>
      </c>
      <c r="J23" s="62">
        <f>I23</f>
        <v>13.181818181818182</v>
      </c>
    </row>
    <row r="24" spans="2:10" ht="14.25">
      <c r="B24" s="78" t="s">
        <v>71</v>
      </c>
      <c r="C24" s="79"/>
      <c r="D24" s="79"/>
      <c r="E24" s="79"/>
      <c r="F24" s="80"/>
      <c r="G24" s="81">
        <f>(I24/J9)*100%</f>
        <v>0.09090909090909091</v>
      </c>
      <c r="H24" s="81"/>
      <c r="I24" s="5">
        <f>J9/11</f>
        <v>13.181818181818182</v>
      </c>
      <c r="J24" s="62">
        <f>I24</f>
        <v>13.181818181818182</v>
      </c>
    </row>
    <row r="25" spans="2:10" ht="14.25">
      <c r="B25" s="78" t="s">
        <v>72</v>
      </c>
      <c r="C25" s="79"/>
      <c r="D25" s="79"/>
      <c r="E25" s="79"/>
      <c r="F25" s="80"/>
      <c r="G25" s="81">
        <f>(I25/J9)*100%</f>
        <v>0.09090909090909091</v>
      </c>
      <c r="H25" s="81"/>
      <c r="I25" s="5">
        <f>J9/11</f>
        <v>13.181818181818182</v>
      </c>
      <c r="J25" s="62">
        <f t="shared" si="0"/>
        <v>13.181818181818182</v>
      </c>
    </row>
    <row r="26" ht="14.25">
      <c r="J26" s="67"/>
    </row>
    <row r="27" ht="14.25">
      <c r="J27" s="67"/>
    </row>
    <row r="28" ht="14.25">
      <c r="J28" s="67"/>
    </row>
    <row r="29" ht="14.25">
      <c r="J29" s="67"/>
    </row>
    <row r="30" ht="14.25">
      <c r="J30" s="67"/>
    </row>
    <row r="31" ht="14.25">
      <c r="J31" s="67"/>
    </row>
    <row r="32" spans="2:10" ht="15">
      <c r="B32" s="9" t="s">
        <v>9</v>
      </c>
      <c r="G32" s="85">
        <f>SUM(G15:H25)</f>
        <v>1.0000000000000002</v>
      </c>
      <c r="H32" s="77"/>
      <c r="J32" s="62">
        <f>SUM(J15:J25)</f>
        <v>145.00000000000003</v>
      </c>
    </row>
    <row r="34" ht="15">
      <c r="B34" s="8" t="s">
        <v>10</v>
      </c>
    </row>
    <row r="37" spans="2:9" ht="18">
      <c r="B37" s="7" t="s">
        <v>11</v>
      </c>
      <c r="I37" s="7" t="s">
        <v>12</v>
      </c>
    </row>
  </sheetData>
  <sheetProtection/>
  <mergeCells count="24">
    <mergeCell ref="G32:H32"/>
    <mergeCell ref="B22:F22"/>
    <mergeCell ref="G22:H22"/>
    <mergeCell ref="B23:F23"/>
    <mergeCell ref="G23:H23"/>
    <mergeCell ref="B24:F24"/>
    <mergeCell ref="G24:H24"/>
    <mergeCell ref="B25:F25"/>
    <mergeCell ref="G25:H25"/>
    <mergeCell ref="B21:F21"/>
    <mergeCell ref="G21:H21"/>
    <mergeCell ref="G18:H18"/>
    <mergeCell ref="B19:F19"/>
    <mergeCell ref="G19:H19"/>
    <mergeCell ref="B20:F20"/>
    <mergeCell ref="G20:H20"/>
    <mergeCell ref="B18:F18"/>
    <mergeCell ref="B17:F17"/>
    <mergeCell ref="G17:H17"/>
    <mergeCell ref="B9:H9"/>
    <mergeCell ref="B15:F15"/>
    <mergeCell ref="G15:H15"/>
    <mergeCell ref="B16:F16"/>
    <mergeCell ref="G16:H1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5:D12"/>
  <sheetViews>
    <sheetView zoomScalePageLayoutView="0" workbookViewId="0" topLeftCell="A1">
      <selection activeCell="C20" sqref="C20"/>
    </sheetView>
  </sheetViews>
  <sheetFormatPr defaultColWidth="9.140625" defaultRowHeight="15"/>
  <cols>
    <col min="2" max="2" width="53.7109375" style="0" customWidth="1"/>
    <col min="3" max="3" width="11.140625" style="0" customWidth="1"/>
  </cols>
  <sheetData>
    <row r="5" spans="2:4" ht="25.5">
      <c r="B5" s="11" t="s">
        <v>104</v>
      </c>
      <c r="C5" s="11"/>
      <c r="D5" s="11" t="s">
        <v>109</v>
      </c>
    </row>
    <row r="7" spans="2:4" ht="21">
      <c r="B7" s="10" t="s">
        <v>113</v>
      </c>
      <c r="C7" s="12"/>
      <c r="D7" s="63">
        <f>Senise!J9</f>
        <v>110</v>
      </c>
    </row>
    <row r="8" spans="2:4" ht="21">
      <c r="B8" s="10" t="s">
        <v>114</v>
      </c>
      <c r="C8" s="12"/>
      <c r="D8" s="63">
        <f>'Sant''Arcangelo'!J9</f>
        <v>200</v>
      </c>
    </row>
    <row r="9" spans="2:4" ht="21">
      <c r="B9" s="10" t="s">
        <v>115</v>
      </c>
      <c r="C9" s="12"/>
      <c r="D9" s="63">
        <f>Roccanova!J9</f>
        <v>145</v>
      </c>
    </row>
    <row r="10" spans="2:4" ht="21">
      <c r="B10" s="10"/>
      <c r="C10" s="12"/>
      <c r="D10" s="65"/>
    </row>
    <row r="11" ht="21" thickBot="1">
      <c r="D11" s="66"/>
    </row>
    <row r="12" spans="2:4" ht="21" thickBot="1">
      <c r="B12" s="13" t="s">
        <v>9</v>
      </c>
      <c r="D12" s="64">
        <f>SUM(D7:D11)</f>
        <v>455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4:J34"/>
  <sheetViews>
    <sheetView zoomScalePageLayoutView="0" workbookViewId="0" topLeftCell="A1">
      <selection activeCell="M17" sqref="M17"/>
    </sheetView>
  </sheetViews>
  <sheetFormatPr defaultColWidth="9.140625" defaultRowHeight="15"/>
  <cols>
    <col min="8" max="8" width="10.57421875" style="0" customWidth="1"/>
    <col min="9" max="9" width="15.00390625" style="0" customWidth="1"/>
    <col min="10" max="10" width="14.140625" style="0" customWidth="1"/>
    <col min="11" max="11" width="4.57421875" style="0" customWidth="1"/>
  </cols>
  <sheetData>
    <row r="4" spans="2:5" ht="21">
      <c r="B4" s="1" t="s">
        <v>0</v>
      </c>
      <c r="C4" s="1"/>
      <c r="D4" s="1"/>
      <c r="E4" s="1"/>
    </row>
    <row r="8" ht="15" thickBot="1"/>
    <row r="9" spans="2:10" ht="21" customHeight="1" thickBot="1">
      <c r="B9" s="82" t="s">
        <v>46</v>
      </c>
      <c r="C9" s="83"/>
      <c r="D9" s="83"/>
      <c r="E9" s="83"/>
      <c r="F9" s="83"/>
      <c r="G9" s="83"/>
      <c r="H9" s="83"/>
      <c r="I9" s="4" t="s">
        <v>2</v>
      </c>
      <c r="J9" s="59">
        <f>'QUADRO %'!K19</f>
        <v>50</v>
      </c>
    </row>
    <row r="11" ht="18">
      <c r="B11" s="2" t="s">
        <v>3</v>
      </c>
    </row>
    <row r="13" spans="2:10" ht="16.5">
      <c r="B13" s="3" t="s">
        <v>4</v>
      </c>
      <c r="G13" s="3" t="s">
        <v>5</v>
      </c>
      <c r="I13" s="3" t="s">
        <v>6</v>
      </c>
      <c r="J13" s="3" t="s">
        <v>7</v>
      </c>
    </row>
    <row r="14" ht="8.25" customHeight="1"/>
    <row r="15" spans="2:10" ht="14.25">
      <c r="B15" s="84" t="s">
        <v>47</v>
      </c>
      <c r="C15" s="84"/>
      <c r="D15" s="84"/>
      <c r="E15" s="84"/>
      <c r="F15" s="84"/>
      <c r="G15" s="81">
        <f>(I15/J9)*100%</f>
        <v>0.5</v>
      </c>
      <c r="H15" s="81"/>
      <c r="I15" s="5">
        <f>J9/2</f>
        <v>25</v>
      </c>
      <c r="J15" s="62">
        <f>I15</f>
        <v>25</v>
      </c>
    </row>
    <row r="16" spans="2:10" ht="14.25">
      <c r="B16" s="78" t="s">
        <v>48</v>
      </c>
      <c r="C16" s="79"/>
      <c r="D16" s="79"/>
      <c r="E16" s="79"/>
      <c r="F16" s="80"/>
      <c r="G16" s="81">
        <f>(I16/J9)*100%</f>
        <v>0.5</v>
      </c>
      <c r="H16" s="81"/>
      <c r="I16" s="5">
        <f>J9/2</f>
        <v>25</v>
      </c>
      <c r="J16" s="62">
        <f>I16</f>
        <v>25</v>
      </c>
    </row>
    <row r="17" spans="2:10" ht="14.25">
      <c r="B17" s="78"/>
      <c r="C17" s="79"/>
      <c r="D17" s="79"/>
      <c r="E17" s="79"/>
      <c r="F17" s="80"/>
      <c r="G17" s="81"/>
      <c r="H17" s="81"/>
      <c r="I17" s="5"/>
      <c r="J17" s="62"/>
    </row>
    <row r="18" spans="2:10" ht="14.25">
      <c r="B18" s="78"/>
      <c r="C18" s="79"/>
      <c r="D18" s="79"/>
      <c r="E18" s="79"/>
      <c r="F18" s="80"/>
      <c r="G18" s="81"/>
      <c r="H18" s="81"/>
      <c r="I18" s="5"/>
      <c r="J18" s="62"/>
    </row>
    <row r="19" spans="2:10" ht="14.25">
      <c r="B19" s="78"/>
      <c r="C19" s="79"/>
      <c r="D19" s="79"/>
      <c r="E19" s="79"/>
      <c r="F19" s="80"/>
      <c r="G19" s="81"/>
      <c r="H19" s="81"/>
      <c r="I19" s="5"/>
      <c r="J19" s="62"/>
    </row>
    <row r="20" spans="2:10" ht="14.25">
      <c r="B20" s="78"/>
      <c r="C20" s="79"/>
      <c r="D20" s="79"/>
      <c r="E20" s="79"/>
      <c r="F20" s="80"/>
      <c r="G20" s="81"/>
      <c r="H20" s="81"/>
      <c r="I20" s="5"/>
      <c r="J20" s="62"/>
    </row>
    <row r="21" spans="2:10" ht="14.25">
      <c r="B21" s="76"/>
      <c r="C21" s="86"/>
      <c r="D21" s="86"/>
      <c r="E21" s="86"/>
      <c r="F21" s="77"/>
      <c r="G21" s="76"/>
      <c r="H21" s="77"/>
      <c r="I21" s="6"/>
      <c r="J21" s="62"/>
    </row>
    <row r="22" spans="2:10" ht="14.25">
      <c r="B22" s="76"/>
      <c r="C22" s="86"/>
      <c r="D22" s="86"/>
      <c r="E22" s="86"/>
      <c r="F22" s="77"/>
      <c r="G22" s="76"/>
      <c r="H22" s="77"/>
      <c r="I22" s="6"/>
      <c r="J22" s="62"/>
    </row>
    <row r="23" ht="14.25">
      <c r="J23" s="67"/>
    </row>
    <row r="24" ht="14.25">
      <c r="J24" s="67"/>
    </row>
    <row r="25" ht="14.25">
      <c r="J25" s="67"/>
    </row>
    <row r="26" ht="14.25">
      <c r="J26" s="67"/>
    </row>
    <row r="27" ht="14.25">
      <c r="J27" s="67"/>
    </row>
    <row r="28" ht="14.25">
      <c r="J28" s="67"/>
    </row>
    <row r="29" spans="2:10" ht="15">
      <c r="B29" s="9" t="s">
        <v>9</v>
      </c>
      <c r="G29" s="85">
        <f>SUM(G15:H22)</f>
        <v>1</v>
      </c>
      <c r="H29" s="77"/>
      <c r="J29" s="62">
        <f>SUM(J15:J22)</f>
        <v>50</v>
      </c>
    </row>
    <row r="31" ht="15">
      <c r="B31" s="8" t="s">
        <v>10</v>
      </c>
    </row>
    <row r="34" spans="2:9" ht="18">
      <c r="B34" s="7" t="s">
        <v>11</v>
      </c>
      <c r="I34" s="7" t="s">
        <v>12</v>
      </c>
    </row>
  </sheetData>
  <sheetProtection/>
  <mergeCells count="18">
    <mergeCell ref="B19:F19"/>
    <mergeCell ref="G19:H19"/>
    <mergeCell ref="B22:F22"/>
    <mergeCell ref="G29:H29"/>
    <mergeCell ref="B20:F20"/>
    <mergeCell ref="G20:H20"/>
    <mergeCell ref="B21:F21"/>
    <mergeCell ref="G21:H21"/>
    <mergeCell ref="G22:H22"/>
    <mergeCell ref="B17:F17"/>
    <mergeCell ref="G17:H17"/>
    <mergeCell ref="B9:H9"/>
    <mergeCell ref="B15:F15"/>
    <mergeCell ref="G15:H15"/>
    <mergeCell ref="B16:F16"/>
    <mergeCell ref="G16:H16"/>
    <mergeCell ref="B18:F18"/>
    <mergeCell ref="G18:H1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4:J34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.28515625" style="0" customWidth="1"/>
    <col min="6" max="6" width="10.57421875" style="0" bestFit="1" customWidth="1"/>
    <col min="8" max="8" width="5.140625" style="0" customWidth="1"/>
    <col min="9" max="9" width="15.00390625" style="0" customWidth="1"/>
    <col min="10" max="10" width="14.140625" style="0" customWidth="1"/>
    <col min="11" max="11" width="4.57421875" style="0" customWidth="1"/>
  </cols>
  <sheetData>
    <row r="4" spans="2:6" ht="21">
      <c r="B4" s="1" t="s">
        <v>0</v>
      </c>
      <c r="C4" s="1"/>
      <c r="D4" s="1"/>
      <c r="E4" s="1"/>
      <c r="F4" s="74">
        <v>42579</v>
      </c>
    </row>
    <row r="8" ht="15" thickBot="1"/>
    <row r="9" spans="2:10" ht="21" customHeight="1" thickBot="1">
      <c r="B9" s="82" t="s">
        <v>49</v>
      </c>
      <c r="C9" s="83"/>
      <c r="D9" s="83"/>
      <c r="E9" s="83"/>
      <c r="F9" s="83"/>
      <c r="G9" s="83"/>
      <c r="H9" s="83"/>
      <c r="I9" s="4" t="s">
        <v>2</v>
      </c>
      <c r="J9" s="59">
        <f>'QUADRO %'!K34</f>
        <v>35</v>
      </c>
    </row>
    <row r="11" ht="18">
      <c r="B11" s="2" t="s">
        <v>3</v>
      </c>
    </row>
    <row r="13" spans="2:10" ht="16.5">
      <c r="B13" s="3" t="s">
        <v>4</v>
      </c>
      <c r="G13" s="3" t="s">
        <v>5</v>
      </c>
      <c r="I13" s="3" t="s">
        <v>6</v>
      </c>
      <c r="J13" s="3" t="s">
        <v>7</v>
      </c>
    </row>
    <row r="14" ht="8.25" customHeight="1"/>
    <row r="15" spans="2:10" ht="14.25">
      <c r="B15" s="84" t="s">
        <v>50</v>
      </c>
      <c r="C15" s="84"/>
      <c r="D15" s="84"/>
      <c r="E15" s="84"/>
      <c r="F15" s="84"/>
      <c r="G15" s="81">
        <f>(I15/J9)*100%</f>
        <v>0.5</v>
      </c>
      <c r="H15" s="81"/>
      <c r="I15" s="5">
        <f>J9/2</f>
        <v>17.5</v>
      </c>
      <c r="J15" s="62">
        <f>I15</f>
        <v>17.5</v>
      </c>
    </row>
    <row r="16" spans="2:10" ht="14.25">
      <c r="B16" s="78" t="s">
        <v>51</v>
      </c>
      <c r="C16" s="79"/>
      <c r="D16" s="79"/>
      <c r="E16" s="79"/>
      <c r="F16" s="80"/>
      <c r="G16" s="81">
        <f>(I16/J9)*100%</f>
        <v>0.5</v>
      </c>
      <c r="H16" s="81"/>
      <c r="I16" s="5">
        <f>J9/2</f>
        <v>17.5</v>
      </c>
      <c r="J16" s="62">
        <f>I16</f>
        <v>17.5</v>
      </c>
    </row>
    <row r="17" spans="2:10" ht="14.25">
      <c r="B17" s="78"/>
      <c r="C17" s="79"/>
      <c r="D17" s="79"/>
      <c r="E17" s="79"/>
      <c r="F17" s="80"/>
      <c r="G17" s="81"/>
      <c r="H17" s="81"/>
      <c r="I17" s="5"/>
      <c r="J17" s="62"/>
    </row>
    <row r="18" spans="2:10" ht="14.25">
      <c r="B18" s="78"/>
      <c r="C18" s="79"/>
      <c r="D18" s="79"/>
      <c r="E18" s="79"/>
      <c r="F18" s="80"/>
      <c r="G18" s="81"/>
      <c r="H18" s="81"/>
      <c r="I18" s="5"/>
      <c r="J18" s="62"/>
    </row>
    <row r="19" spans="2:10" ht="14.25">
      <c r="B19" s="78"/>
      <c r="C19" s="79"/>
      <c r="D19" s="79"/>
      <c r="E19" s="79"/>
      <c r="F19" s="80"/>
      <c r="G19" s="81"/>
      <c r="H19" s="81"/>
      <c r="I19" s="5"/>
      <c r="J19" s="62"/>
    </row>
    <row r="20" spans="2:10" ht="14.25">
      <c r="B20" s="78"/>
      <c r="C20" s="79"/>
      <c r="D20" s="79"/>
      <c r="E20" s="79"/>
      <c r="F20" s="80"/>
      <c r="G20" s="81"/>
      <c r="H20" s="81"/>
      <c r="I20" s="5"/>
      <c r="J20" s="62"/>
    </row>
    <row r="21" spans="2:10" ht="14.25">
      <c r="B21" s="76"/>
      <c r="C21" s="86"/>
      <c r="D21" s="86"/>
      <c r="E21" s="86"/>
      <c r="F21" s="77"/>
      <c r="G21" s="76"/>
      <c r="H21" s="77"/>
      <c r="I21" s="6"/>
      <c r="J21" s="62"/>
    </row>
    <row r="22" spans="2:10" ht="14.25">
      <c r="B22" s="76"/>
      <c r="C22" s="86"/>
      <c r="D22" s="86"/>
      <c r="E22" s="86"/>
      <c r="F22" s="77"/>
      <c r="G22" s="76"/>
      <c r="H22" s="77"/>
      <c r="I22" s="6"/>
      <c r="J22" s="62"/>
    </row>
    <row r="23" ht="14.25">
      <c r="J23" s="67"/>
    </row>
    <row r="24" ht="14.25">
      <c r="J24" s="67"/>
    </row>
    <row r="25" ht="14.25">
      <c r="J25" s="67"/>
    </row>
    <row r="26" ht="14.25">
      <c r="J26" s="67"/>
    </row>
    <row r="27" ht="14.25">
      <c r="J27" s="67"/>
    </row>
    <row r="28" ht="14.25">
      <c r="J28" s="67"/>
    </row>
    <row r="29" spans="2:10" ht="15">
      <c r="B29" s="9" t="s">
        <v>9</v>
      </c>
      <c r="G29" s="85">
        <f>SUM(G15:H22)</f>
        <v>1</v>
      </c>
      <c r="H29" s="77"/>
      <c r="J29" s="62">
        <f>SUM(J15:J22)</f>
        <v>35</v>
      </c>
    </row>
    <row r="31" ht="15">
      <c r="B31" s="8" t="s">
        <v>10</v>
      </c>
    </row>
    <row r="34" spans="2:9" ht="18">
      <c r="B34" s="7" t="s">
        <v>11</v>
      </c>
      <c r="I34" s="7" t="s">
        <v>12</v>
      </c>
    </row>
  </sheetData>
  <sheetProtection/>
  <mergeCells count="18">
    <mergeCell ref="B19:F19"/>
    <mergeCell ref="G19:H19"/>
    <mergeCell ref="B22:F22"/>
    <mergeCell ref="G29:H29"/>
    <mergeCell ref="B20:F20"/>
    <mergeCell ref="G20:H20"/>
    <mergeCell ref="B21:F21"/>
    <mergeCell ref="G21:H21"/>
    <mergeCell ref="G22:H22"/>
    <mergeCell ref="B17:F17"/>
    <mergeCell ref="G17:H17"/>
    <mergeCell ref="B9:H9"/>
    <mergeCell ref="B15:F15"/>
    <mergeCell ref="G15:H15"/>
    <mergeCell ref="B16:F16"/>
    <mergeCell ref="G16:H16"/>
    <mergeCell ref="B18:F18"/>
    <mergeCell ref="G18:H18"/>
  </mergeCells>
  <printOptions/>
  <pageMargins left="0" right="0.7086614173228347" top="0.7480314960629921" bottom="0.7480314960629921" header="0.31496062992125984" footer="0.31496062992125984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5:D12"/>
  <sheetViews>
    <sheetView zoomScalePageLayoutView="0" workbookViewId="0" topLeftCell="A1">
      <selection activeCell="H20" sqref="H20"/>
    </sheetView>
  </sheetViews>
  <sheetFormatPr defaultColWidth="9.140625" defaultRowHeight="15"/>
  <cols>
    <col min="2" max="2" width="53.7109375" style="0" customWidth="1"/>
    <col min="3" max="3" width="11.140625" style="0" customWidth="1"/>
  </cols>
  <sheetData>
    <row r="5" spans="2:4" ht="25.5">
      <c r="B5" s="11" t="s">
        <v>104</v>
      </c>
      <c r="C5" s="11"/>
      <c r="D5" s="11" t="s">
        <v>109</v>
      </c>
    </row>
    <row r="7" spans="2:4" ht="21">
      <c r="B7" s="10" t="s">
        <v>116</v>
      </c>
      <c r="C7" s="12"/>
      <c r="D7" s="63">
        <f>Missanello!J9</f>
        <v>50</v>
      </c>
    </row>
    <row r="8" spans="2:4" ht="21">
      <c r="B8" s="10" t="s">
        <v>117</v>
      </c>
      <c r="C8" s="12"/>
      <c r="D8" s="63">
        <f>Gallicchio!J9</f>
        <v>35</v>
      </c>
    </row>
    <row r="9" spans="2:4" ht="21">
      <c r="B9" s="10"/>
      <c r="C9" s="12"/>
      <c r="D9" s="65"/>
    </row>
    <row r="10" spans="2:4" ht="21">
      <c r="B10" s="10"/>
      <c r="C10" s="12"/>
      <c r="D10" s="65"/>
    </row>
    <row r="11" ht="21" thickBot="1">
      <c r="D11" s="66"/>
    </row>
    <row r="12" spans="2:4" ht="21" thickBot="1">
      <c r="B12" s="13" t="s">
        <v>9</v>
      </c>
      <c r="D12" s="64">
        <f>SUM(D7:D11)</f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4:J34"/>
  <sheetViews>
    <sheetView zoomScalePageLayoutView="0" workbookViewId="0" topLeftCell="A1">
      <selection activeCell="N16" sqref="N16"/>
    </sheetView>
  </sheetViews>
  <sheetFormatPr defaultColWidth="9.140625" defaultRowHeight="15"/>
  <cols>
    <col min="8" max="8" width="10.57421875" style="0" customWidth="1"/>
    <col min="9" max="9" width="15.00390625" style="0" customWidth="1"/>
    <col min="10" max="10" width="14.140625" style="0" customWidth="1"/>
    <col min="11" max="11" width="4.57421875" style="0" customWidth="1"/>
  </cols>
  <sheetData>
    <row r="4" spans="2:5" ht="21">
      <c r="B4" s="1" t="s">
        <v>0</v>
      </c>
      <c r="C4" s="1"/>
      <c r="D4" s="1"/>
      <c r="E4" s="1"/>
    </row>
    <row r="8" ht="15" thickBot="1"/>
    <row r="9" spans="2:10" ht="21" customHeight="1" thickBot="1">
      <c r="B9" s="82" t="s">
        <v>52</v>
      </c>
      <c r="C9" s="83"/>
      <c r="D9" s="83"/>
      <c r="E9" s="83"/>
      <c r="F9" s="83"/>
      <c r="G9" s="83"/>
      <c r="H9" s="83"/>
      <c r="I9" s="4" t="s">
        <v>2</v>
      </c>
      <c r="J9" s="59">
        <f>'QUADRO %'!K4</f>
        <v>130</v>
      </c>
    </row>
    <row r="11" ht="18">
      <c r="B11" s="2" t="s">
        <v>3</v>
      </c>
    </row>
    <row r="13" spans="2:10" ht="16.5">
      <c r="B13" s="3" t="s">
        <v>4</v>
      </c>
      <c r="G13" s="3" t="s">
        <v>5</v>
      </c>
      <c r="I13" s="3" t="s">
        <v>6</v>
      </c>
      <c r="J13" s="3" t="s">
        <v>7</v>
      </c>
    </row>
    <row r="14" ht="8.25" customHeight="1"/>
    <row r="15" spans="2:10" ht="14.25">
      <c r="B15" s="84" t="s">
        <v>53</v>
      </c>
      <c r="C15" s="84"/>
      <c r="D15" s="84"/>
      <c r="E15" s="84"/>
      <c r="F15" s="84"/>
      <c r="G15" s="81">
        <f>(I15/J9)*100%</f>
        <v>0.125</v>
      </c>
      <c r="H15" s="81"/>
      <c r="I15" s="5">
        <f>J9/8</f>
        <v>16.25</v>
      </c>
      <c r="J15" s="62">
        <f>I15</f>
        <v>16.25</v>
      </c>
    </row>
    <row r="16" spans="2:10" ht="14.25">
      <c r="B16" s="78" t="s">
        <v>54</v>
      </c>
      <c r="C16" s="79"/>
      <c r="D16" s="79"/>
      <c r="E16" s="79"/>
      <c r="F16" s="80"/>
      <c r="G16" s="81">
        <f>(I16/J9)*100%</f>
        <v>0.125</v>
      </c>
      <c r="H16" s="81"/>
      <c r="I16" s="5">
        <f>J9/8</f>
        <v>16.25</v>
      </c>
      <c r="J16" s="62">
        <f aca="true" t="shared" si="0" ref="J16:J22">I16</f>
        <v>16.25</v>
      </c>
    </row>
    <row r="17" spans="2:10" ht="14.25">
      <c r="B17" s="78" t="s">
        <v>55</v>
      </c>
      <c r="C17" s="79"/>
      <c r="D17" s="79"/>
      <c r="E17" s="79"/>
      <c r="F17" s="80"/>
      <c r="G17" s="81">
        <f>(I17/J9)*100%</f>
        <v>0.125</v>
      </c>
      <c r="H17" s="81"/>
      <c r="I17" s="5">
        <f>J9/8</f>
        <v>16.25</v>
      </c>
      <c r="J17" s="62">
        <f t="shared" si="0"/>
        <v>16.25</v>
      </c>
    </row>
    <row r="18" spans="2:10" ht="14.25">
      <c r="B18" s="78" t="s">
        <v>56</v>
      </c>
      <c r="C18" s="79"/>
      <c r="D18" s="79"/>
      <c r="E18" s="79"/>
      <c r="F18" s="80"/>
      <c r="G18" s="81">
        <f>(I18/J9)*100%</f>
        <v>0.125</v>
      </c>
      <c r="H18" s="81"/>
      <c r="I18" s="5">
        <f>J9/8</f>
        <v>16.25</v>
      </c>
      <c r="J18" s="62">
        <f t="shared" si="0"/>
        <v>16.25</v>
      </c>
    </row>
    <row r="19" spans="2:10" ht="14.25">
      <c r="B19" s="78" t="s">
        <v>57</v>
      </c>
      <c r="C19" s="79"/>
      <c r="D19" s="79"/>
      <c r="E19" s="79"/>
      <c r="F19" s="80"/>
      <c r="G19" s="81">
        <f>(I19/J9)*100%</f>
        <v>0.125</v>
      </c>
      <c r="H19" s="81"/>
      <c r="I19" s="5">
        <f>J9/8</f>
        <v>16.25</v>
      </c>
      <c r="J19" s="62">
        <f t="shared" si="0"/>
        <v>16.25</v>
      </c>
    </row>
    <row r="20" spans="2:10" ht="14.25">
      <c r="B20" s="78" t="s">
        <v>58</v>
      </c>
      <c r="C20" s="79"/>
      <c r="D20" s="79"/>
      <c r="E20" s="79"/>
      <c r="F20" s="80"/>
      <c r="G20" s="81">
        <f>(I20/J9)*100%</f>
        <v>0.125</v>
      </c>
      <c r="H20" s="81"/>
      <c r="I20" s="5">
        <f>J9/8</f>
        <v>16.25</v>
      </c>
      <c r="J20" s="62">
        <f t="shared" si="0"/>
        <v>16.25</v>
      </c>
    </row>
    <row r="21" spans="2:10" ht="14.25">
      <c r="B21" s="78" t="s">
        <v>59</v>
      </c>
      <c r="C21" s="79"/>
      <c r="D21" s="79"/>
      <c r="E21" s="79"/>
      <c r="F21" s="80"/>
      <c r="G21" s="81">
        <f>(I21/J9)*100%</f>
        <v>0.125</v>
      </c>
      <c r="H21" s="81"/>
      <c r="I21" s="5">
        <f>J9/8</f>
        <v>16.25</v>
      </c>
      <c r="J21" s="62">
        <f t="shared" si="0"/>
        <v>16.25</v>
      </c>
    </row>
    <row r="22" spans="2:10" ht="14.25">
      <c r="B22" s="78" t="s">
        <v>60</v>
      </c>
      <c r="C22" s="79"/>
      <c r="D22" s="79"/>
      <c r="E22" s="79"/>
      <c r="F22" s="80"/>
      <c r="G22" s="81">
        <f>(I22/J9)*100%</f>
        <v>0.125</v>
      </c>
      <c r="H22" s="81"/>
      <c r="I22" s="5">
        <f>J9/8</f>
        <v>16.25</v>
      </c>
      <c r="J22" s="62">
        <f t="shared" si="0"/>
        <v>16.25</v>
      </c>
    </row>
    <row r="23" ht="14.25">
      <c r="J23" s="67"/>
    </row>
    <row r="24" ht="14.25">
      <c r="J24" s="67"/>
    </row>
    <row r="25" ht="14.25">
      <c r="J25" s="67"/>
    </row>
    <row r="26" ht="14.25">
      <c r="J26" s="67"/>
    </row>
    <row r="27" ht="14.25">
      <c r="J27" s="67"/>
    </row>
    <row r="28" ht="14.25">
      <c r="J28" s="67"/>
    </row>
    <row r="29" spans="2:10" ht="15">
      <c r="B29" s="9" t="s">
        <v>9</v>
      </c>
      <c r="G29" s="85">
        <f>SUM(G15:H22)</f>
        <v>1</v>
      </c>
      <c r="H29" s="77"/>
      <c r="J29" s="62">
        <f>SUM(J15:J22)</f>
        <v>130</v>
      </c>
    </row>
    <row r="31" ht="15">
      <c r="B31" s="8" t="s">
        <v>10</v>
      </c>
    </row>
    <row r="34" spans="2:9" ht="18">
      <c r="B34" s="7" t="s">
        <v>11</v>
      </c>
      <c r="I34" s="7" t="s">
        <v>12</v>
      </c>
    </row>
  </sheetData>
  <sheetProtection/>
  <mergeCells count="18">
    <mergeCell ref="B19:F19"/>
    <mergeCell ref="G19:H19"/>
    <mergeCell ref="B22:F22"/>
    <mergeCell ref="G29:H29"/>
    <mergeCell ref="B20:F20"/>
    <mergeCell ref="G20:H20"/>
    <mergeCell ref="B21:F21"/>
    <mergeCell ref="G21:H21"/>
    <mergeCell ref="G22:H22"/>
    <mergeCell ref="B17:F17"/>
    <mergeCell ref="G17:H17"/>
    <mergeCell ref="B9:H9"/>
    <mergeCell ref="B15:F15"/>
    <mergeCell ref="G15:H15"/>
    <mergeCell ref="B16:F16"/>
    <mergeCell ref="G16:H16"/>
    <mergeCell ref="B18:F18"/>
    <mergeCell ref="G18:H1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4:J33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.421875" style="0" customWidth="1"/>
    <col min="6" max="6" width="10.57421875" style="0" bestFit="1" customWidth="1"/>
    <col min="8" max="8" width="5.140625" style="0" customWidth="1"/>
    <col min="9" max="9" width="15.00390625" style="0" customWidth="1"/>
    <col min="10" max="10" width="14.140625" style="0" customWidth="1"/>
    <col min="11" max="11" width="4.57421875" style="0" customWidth="1"/>
  </cols>
  <sheetData>
    <row r="4" spans="2:6" ht="21">
      <c r="B4" s="1" t="s">
        <v>0</v>
      </c>
      <c r="C4" s="1"/>
      <c r="D4" s="1"/>
      <c r="E4" s="1"/>
      <c r="F4" s="74">
        <v>42579</v>
      </c>
    </row>
    <row r="8" ht="15" thickBot="1"/>
    <row r="9" spans="2:10" ht="21" customHeight="1" thickBot="1">
      <c r="B9" s="82" t="s">
        <v>73</v>
      </c>
      <c r="C9" s="83"/>
      <c r="D9" s="83"/>
      <c r="E9" s="83"/>
      <c r="F9" s="83"/>
      <c r="G9" s="83"/>
      <c r="H9" s="83"/>
      <c r="I9" s="4" t="s">
        <v>2</v>
      </c>
      <c r="J9" s="59">
        <f>'QUADRO %'!K26</f>
        <v>120</v>
      </c>
    </row>
    <row r="11" ht="18">
      <c r="B11" s="2" t="s">
        <v>3</v>
      </c>
    </row>
    <row r="13" spans="2:10" ht="16.5">
      <c r="B13" s="3" t="s">
        <v>4</v>
      </c>
      <c r="G13" s="3" t="s">
        <v>5</v>
      </c>
      <c r="I13" s="3" t="s">
        <v>6</v>
      </c>
      <c r="J13" s="3" t="s">
        <v>7</v>
      </c>
    </row>
    <row r="14" ht="8.25" customHeight="1"/>
    <row r="15" spans="2:10" ht="14.25">
      <c r="B15" s="84" t="s">
        <v>74</v>
      </c>
      <c r="C15" s="84"/>
      <c r="D15" s="84"/>
      <c r="E15" s="84"/>
      <c r="F15" s="84"/>
      <c r="G15" s="81">
        <f>(I15/J9)*100%</f>
        <v>0.5</v>
      </c>
      <c r="H15" s="81"/>
      <c r="I15" s="5">
        <f>J9/2</f>
        <v>60</v>
      </c>
      <c r="J15" s="62">
        <f>I15</f>
        <v>60</v>
      </c>
    </row>
    <row r="16" spans="2:10" ht="14.25">
      <c r="B16" s="78" t="s">
        <v>75</v>
      </c>
      <c r="C16" s="79"/>
      <c r="D16" s="79"/>
      <c r="E16" s="79"/>
      <c r="F16" s="80"/>
      <c r="G16" s="81">
        <f>(I16/J9)*100%</f>
        <v>0.5</v>
      </c>
      <c r="H16" s="81"/>
      <c r="I16" s="5">
        <f>J9/2</f>
        <v>60</v>
      </c>
      <c r="J16" s="62">
        <f>I16</f>
        <v>60</v>
      </c>
    </row>
    <row r="17" spans="2:10" ht="14.25">
      <c r="B17" s="78"/>
      <c r="C17" s="79"/>
      <c r="D17" s="79"/>
      <c r="E17" s="79"/>
      <c r="F17" s="80"/>
      <c r="G17" s="81"/>
      <c r="H17" s="81"/>
      <c r="I17" s="5"/>
      <c r="J17" s="62"/>
    </row>
    <row r="18" spans="2:10" ht="14.25">
      <c r="B18" s="78"/>
      <c r="C18" s="79"/>
      <c r="D18" s="79"/>
      <c r="E18" s="79"/>
      <c r="F18" s="80"/>
      <c r="G18" s="81"/>
      <c r="H18" s="81"/>
      <c r="I18" s="5"/>
      <c r="J18" s="62"/>
    </row>
    <row r="19" spans="2:10" ht="14.25">
      <c r="B19" s="78"/>
      <c r="C19" s="79"/>
      <c r="D19" s="79"/>
      <c r="E19" s="79"/>
      <c r="F19" s="80"/>
      <c r="G19" s="81"/>
      <c r="H19" s="81"/>
      <c r="I19" s="5"/>
      <c r="J19" s="62"/>
    </row>
    <row r="20" spans="2:10" ht="14.25">
      <c r="B20" s="78"/>
      <c r="C20" s="79"/>
      <c r="D20" s="79"/>
      <c r="E20" s="79"/>
      <c r="F20" s="80"/>
      <c r="G20" s="81"/>
      <c r="H20" s="81"/>
      <c r="I20" s="5"/>
      <c r="J20" s="62"/>
    </row>
    <row r="21" spans="2:10" ht="14.25">
      <c r="B21" s="78"/>
      <c r="C21" s="79"/>
      <c r="D21" s="79"/>
      <c r="E21" s="79"/>
      <c r="F21" s="80"/>
      <c r="G21" s="81"/>
      <c r="H21" s="81"/>
      <c r="I21" s="5"/>
      <c r="J21" s="62"/>
    </row>
    <row r="22" ht="14.25">
      <c r="J22" s="67"/>
    </row>
    <row r="23" ht="14.25">
      <c r="J23" s="67"/>
    </row>
    <row r="24" ht="14.25">
      <c r="J24" s="67"/>
    </row>
    <row r="25" ht="14.25">
      <c r="J25" s="67"/>
    </row>
    <row r="26" ht="14.25">
      <c r="J26" s="67"/>
    </row>
    <row r="27" ht="14.25">
      <c r="J27" s="67"/>
    </row>
    <row r="28" spans="2:10" ht="15">
      <c r="B28" s="9" t="s">
        <v>9</v>
      </c>
      <c r="G28" s="85">
        <f>SUM(G15:H21)</f>
        <v>1</v>
      </c>
      <c r="H28" s="77"/>
      <c r="J28" s="62">
        <f>SUM(J15:J21)</f>
        <v>120</v>
      </c>
    </row>
    <row r="30" ht="15">
      <c r="B30" s="8" t="s">
        <v>10</v>
      </c>
    </row>
    <row r="33" spans="2:9" ht="18">
      <c r="B33" s="7" t="s">
        <v>11</v>
      </c>
      <c r="I33" s="7" t="s">
        <v>12</v>
      </c>
    </row>
  </sheetData>
  <sheetProtection/>
  <mergeCells count="16">
    <mergeCell ref="B21:F21"/>
    <mergeCell ref="G21:H21"/>
    <mergeCell ref="G28:H28"/>
    <mergeCell ref="B17:F17"/>
    <mergeCell ref="G17:H17"/>
    <mergeCell ref="B20:F20"/>
    <mergeCell ref="G20:H20"/>
    <mergeCell ref="B19:F19"/>
    <mergeCell ref="G19:H19"/>
    <mergeCell ref="B18:F18"/>
    <mergeCell ref="G18:H18"/>
    <mergeCell ref="B9:H9"/>
    <mergeCell ref="B15:F15"/>
    <mergeCell ref="G15:H15"/>
    <mergeCell ref="B16:F16"/>
    <mergeCell ref="G16:H16"/>
  </mergeCells>
  <printOptions/>
  <pageMargins left="0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J34"/>
  <sheetViews>
    <sheetView zoomScalePageLayoutView="0" workbookViewId="0" topLeftCell="A16">
      <selection activeCell="F7" sqref="F7"/>
    </sheetView>
  </sheetViews>
  <sheetFormatPr defaultColWidth="9.140625" defaultRowHeight="15"/>
  <cols>
    <col min="1" max="1" width="1.7109375" style="0" customWidth="1"/>
    <col min="6" max="6" width="10.57421875" style="0" bestFit="1" customWidth="1"/>
    <col min="8" max="8" width="5.140625" style="0" customWidth="1"/>
    <col min="9" max="9" width="15.00390625" style="0" customWidth="1"/>
    <col min="10" max="10" width="14.140625" style="0" customWidth="1"/>
    <col min="11" max="11" width="4.57421875" style="0" customWidth="1"/>
  </cols>
  <sheetData>
    <row r="4" spans="2:6" ht="21">
      <c r="B4" s="1" t="s">
        <v>0</v>
      </c>
      <c r="C4" s="1"/>
      <c r="D4" s="1"/>
      <c r="E4" s="1"/>
      <c r="F4" s="74">
        <v>42579</v>
      </c>
    </row>
    <row r="8" ht="15" thickBot="1"/>
    <row r="9" spans="2:10" ht="21" customHeight="1" thickBot="1">
      <c r="B9" s="82" t="s">
        <v>13</v>
      </c>
      <c r="C9" s="83"/>
      <c r="D9" s="83"/>
      <c r="E9" s="83"/>
      <c r="F9" s="83"/>
      <c r="G9" s="83"/>
      <c r="H9" s="83"/>
      <c r="I9" s="4" t="s">
        <v>2</v>
      </c>
      <c r="J9" s="59">
        <f>'QUADRO %'!K23</f>
        <v>140</v>
      </c>
    </row>
    <row r="11" ht="18">
      <c r="B11" s="2" t="s">
        <v>3</v>
      </c>
    </row>
    <row r="13" spans="2:10" ht="16.5">
      <c r="B13" s="3" t="s">
        <v>4</v>
      </c>
      <c r="G13" s="3" t="s">
        <v>5</v>
      </c>
      <c r="I13" s="3" t="s">
        <v>6</v>
      </c>
      <c r="J13" s="3" t="s">
        <v>7</v>
      </c>
    </row>
    <row r="14" ht="8.25" customHeight="1"/>
    <row r="15" spans="2:10" ht="14.25">
      <c r="B15" s="84" t="s">
        <v>14</v>
      </c>
      <c r="C15" s="84"/>
      <c r="D15" s="84"/>
      <c r="E15" s="84"/>
      <c r="F15" s="84"/>
      <c r="G15" s="81">
        <f>(I15/J9)*100%</f>
        <v>0.16666666666666666</v>
      </c>
      <c r="H15" s="81"/>
      <c r="I15" s="5">
        <f>J9/6</f>
        <v>23.333333333333332</v>
      </c>
      <c r="J15" s="62">
        <f aca="true" t="shared" si="0" ref="J15:J20">I15</f>
        <v>23.333333333333332</v>
      </c>
    </row>
    <row r="16" spans="2:10" ht="14.25">
      <c r="B16" s="78" t="s">
        <v>15</v>
      </c>
      <c r="C16" s="79"/>
      <c r="D16" s="79"/>
      <c r="E16" s="79"/>
      <c r="F16" s="80"/>
      <c r="G16" s="81">
        <f>(I16/J9)*100%</f>
        <v>0.16666666666666666</v>
      </c>
      <c r="H16" s="81"/>
      <c r="I16" s="5">
        <f>J9/6</f>
        <v>23.333333333333332</v>
      </c>
      <c r="J16" s="62">
        <f t="shared" si="0"/>
        <v>23.333333333333332</v>
      </c>
    </row>
    <row r="17" spans="2:10" ht="14.25">
      <c r="B17" s="78" t="s">
        <v>16</v>
      </c>
      <c r="C17" s="79"/>
      <c r="D17" s="79"/>
      <c r="E17" s="79"/>
      <c r="F17" s="80"/>
      <c r="G17" s="81">
        <f>(I17/J9)*100%</f>
        <v>0.16666666666666666</v>
      </c>
      <c r="H17" s="81"/>
      <c r="I17" s="5">
        <f>J9/6</f>
        <v>23.333333333333332</v>
      </c>
      <c r="J17" s="62">
        <f t="shared" si="0"/>
        <v>23.333333333333332</v>
      </c>
    </row>
    <row r="18" spans="2:10" ht="14.25">
      <c r="B18" s="78" t="s">
        <v>17</v>
      </c>
      <c r="C18" s="79"/>
      <c r="D18" s="79"/>
      <c r="E18" s="79"/>
      <c r="F18" s="80"/>
      <c r="G18" s="81">
        <f>(I18/J9)*100%</f>
        <v>0.16666666666666666</v>
      </c>
      <c r="H18" s="81"/>
      <c r="I18" s="5">
        <f>J9/6</f>
        <v>23.333333333333332</v>
      </c>
      <c r="J18" s="62">
        <f t="shared" si="0"/>
        <v>23.333333333333332</v>
      </c>
    </row>
    <row r="19" spans="2:10" ht="14.25">
      <c r="B19" s="78" t="s">
        <v>18</v>
      </c>
      <c r="C19" s="79"/>
      <c r="D19" s="79"/>
      <c r="E19" s="79"/>
      <c r="F19" s="80"/>
      <c r="G19" s="81">
        <f>(I19/J9)*100%</f>
        <v>0.16666666666666666</v>
      </c>
      <c r="H19" s="81"/>
      <c r="I19" s="5">
        <f>J9/6</f>
        <v>23.333333333333332</v>
      </c>
      <c r="J19" s="62">
        <f t="shared" si="0"/>
        <v>23.333333333333332</v>
      </c>
    </row>
    <row r="20" spans="2:10" ht="14.25">
      <c r="B20" s="78" t="s">
        <v>19</v>
      </c>
      <c r="C20" s="79"/>
      <c r="D20" s="79"/>
      <c r="E20" s="79"/>
      <c r="F20" s="80"/>
      <c r="G20" s="81">
        <f>(I20/J9)*100%</f>
        <v>0.16666666666666666</v>
      </c>
      <c r="H20" s="81"/>
      <c r="I20" s="5">
        <f>J9/6</f>
        <v>23.333333333333332</v>
      </c>
      <c r="J20" s="62">
        <f t="shared" si="0"/>
        <v>23.333333333333332</v>
      </c>
    </row>
    <row r="21" spans="2:10" ht="14.25">
      <c r="B21" s="76"/>
      <c r="C21" s="86"/>
      <c r="D21" s="86"/>
      <c r="E21" s="86"/>
      <c r="F21" s="77"/>
      <c r="G21" s="76"/>
      <c r="H21" s="77"/>
      <c r="I21" s="6"/>
      <c r="J21" s="62"/>
    </row>
    <row r="22" spans="2:10" ht="14.25">
      <c r="B22" s="76"/>
      <c r="C22" s="86"/>
      <c r="D22" s="86"/>
      <c r="E22" s="86"/>
      <c r="F22" s="77"/>
      <c r="G22" s="76"/>
      <c r="H22" s="77"/>
      <c r="I22" s="6"/>
      <c r="J22" s="62"/>
    </row>
    <row r="23" ht="14.25">
      <c r="J23" s="67"/>
    </row>
    <row r="24" ht="14.25">
      <c r="J24" s="67"/>
    </row>
    <row r="25" ht="14.25">
      <c r="J25" s="67"/>
    </row>
    <row r="26" ht="14.25">
      <c r="J26" s="67"/>
    </row>
    <row r="27" ht="14.25">
      <c r="J27" s="67"/>
    </row>
    <row r="28" ht="14.25">
      <c r="J28" s="67"/>
    </row>
    <row r="29" spans="2:10" ht="15">
      <c r="B29" s="9" t="s">
        <v>9</v>
      </c>
      <c r="G29" s="85">
        <f>SUM(G15:H22)</f>
        <v>0.9999999999999999</v>
      </c>
      <c r="H29" s="77"/>
      <c r="J29" s="62">
        <f>SUM(J15:J22)</f>
        <v>140</v>
      </c>
    </row>
    <row r="31" ht="15">
      <c r="B31" s="8" t="s">
        <v>10</v>
      </c>
    </row>
    <row r="34" spans="2:9" ht="18">
      <c r="B34" s="7" t="s">
        <v>11</v>
      </c>
      <c r="I34" s="7" t="s">
        <v>12</v>
      </c>
    </row>
  </sheetData>
  <sheetProtection/>
  <mergeCells count="18">
    <mergeCell ref="B19:F19"/>
    <mergeCell ref="G19:H19"/>
    <mergeCell ref="B22:F22"/>
    <mergeCell ref="G29:H29"/>
    <mergeCell ref="B20:F20"/>
    <mergeCell ref="G20:H20"/>
    <mergeCell ref="B21:F21"/>
    <mergeCell ref="G21:H21"/>
    <mergeCell ref="G22:H22"/>
    <mergeCell ref="B17:F17"/>
    <mergeCell ref="G17:H17"/>
    <mergeCell ref="B9:H9"/>
    <mergeCell ref="B15:F15"/>
    <mergeCell ref="G15:H15"/>
    <mergeCell ref="B16:F16"/>
    <mergeCell ref="G16:H16"/>
    <mergeCell ref="B18:F18"/>
    <mergeCell ref="G18:H18"/>
  </mergeCells>
  <printOptions/>
  <pageMargins left="0" right="0.7086614173228347" top="0.7480314960629921" bottom="0.7480314960629921" header="0.31496062992125984" footer="0.31496062992125984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5:D12"/>
  <sheetViews>
    <sheetView zoomScalePageLayoutView="0" workbookViewId="0" topLeftCell="A1">
      <selection activeCell="D13" sqref="D13"/>
    </sheetView>
  </sheetViews>
  <sheetFormatPr defaultColWidth="9.140625" defaultRowHeight="15"/>
  <cols>
    <col min="2" max="2" width="53.7109375" style="0" customWidth="1"/>
    <col min="3" max="3" width="11.140625" style="0" customWidth="1"/>
  </cols>
  <sheetData>
    <row r="5" spans="2:4" ht="25.5">
      <c r="B5" s="11" t="s">
        <v>104</v>
      </c>
      <c r="C5" s="11"/>
      <c r="D5" s="11" t="s">
        <v>109</v>
      </c>
    </row>
    <row r="7" spans="2:4" ht="21">
      <c r="B7" s="10" t="s">
        <v>118</v>
      </c>
      <c r="C7" s="12"/>
      <c r="D7" s="63">
        <f>Armento!J9</f>
        <v>130</v>
      </c>
    </row>
    <row r="8" spans="2:4" ht="21">
      <c r="B8" s="10" t="s">
        <v>119</v>
      </c>
      <c r="C8" s="12"/>
      <c r="D8" s="63">
        <f>'San Chirico R.'!J9</f>
        <v>120</v>
      </c>
    </row>
    <row r="9" spans="2:4" ht="21">
      <c r="B9" s="10"/>
      <c r="C9" s="12"/>
      <c r="D9" s="65"/>
    </row>
    <row r="10" spans="2:4" ht="21">
      <c r="B10" s="10"/>
      <c r="C10" s="12"/>
      <c r="D10" s="65"/>
    </row>
    <row r="11" ht="21" thickBot="1">
      <c r="D11" s="66"/>
    </row>
    <row r="12" spans="2:4" ht="21" thickBot="1">
      <c r="B12" s="13" t="s">
        <v>9</v>
      </c>
      <c r="D12" s="64">
        <f>SUM(D7:D11)</f>
        <v>250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4:J34"/>
  <sheetViews>
    <sheetView zoomScalePageLayoutView="0" workbookViewId="0" topLeftCell="A16">
      <selection activeCell="L10" sqref="L10"/>
    </sheetView>
  </sheetViews>
  <sheetFormatPr defaultColWidth="9.140625" defaultRowHeight="15"/>
  <cols>
    <col min="1" max="1" width="0.42578125" style="0" customWidth="1"/>
    <col min="4" max="4" width="9.57421875" style="0" customWidth="1"/>
    <col min="5" max="5" width="8.8515625" style="0" hidden="1" customWidth="1"/>
    <col min="6" max="6" width="6.8515625" style="0" hidden="1" customWidth="1"/>
    <col min="8" max="8" width="10.57421875" style="0" customWidth="1"/>
    <col min="9" max="9" width="15.00390625" style="0" customWidth="1"/>
    <col min="10" max="10" width="14.140625" style="0" customWidth="1"/>
    <col min="11" max="11" width="4.57421875" style="0" customWidth="1"/>
  </cols>
  <sheetData>
    <row r="4" spans="2:8" ht="21">
      <c r="B4" s="1" t="s">
        <v>0</v>
      </c>
      <c r="C4" s="1"/>
      <c r="D4" s="1"/>
      <c r="E4" s="1"/>
      <c r="F4" s="73">
        <v>42441</v>
      </c>
      <c r="H4" s="74">
        <v>42579</v>
      </c>
    </row>
    <row r="8" ht="15" thickBot="1"/>
    <row r="9" spans="2:10" ht="21" customHeight="1" thickBot="1">
      <c r="B9" s="82" t="s">
        <v>76</v>
      </c>
      <c r="C9" s="83"/>
      <c r="D9" s="83"/>
      <c r="E9" s="83"/>
      <c r="F9" s="83"/>
      <c r="G9" s="83"/>
      <c r="H9" s="83"/>
      <c r="I9" s="4" t="s">
        <v>2</v>
      </c>
      <c r="J9" s="59">
        <v>346</v>
      </c>
    </row>
    <row r="11" ht="18">
      <c r="B11" s="2" t="s">
        <v>3</v>
      </c>
    </row>
    <row r="13" spans="2:10" ht="16.5">
      <c r="B13" s="3" t="s">
        <v>4</v>
      </c>
      <c r="G13" s="3" t="s">
        <v>5</v>
      </c>
      <c r="I13" s="3" t="s">
        <v>6</v>
      </c>
      <c r="J13" s="3" t="s">
        <v>7</v>
      </c>
    </row>
    <row r="14" ht="8.25" customHeight="1"/>
    <row r="15" spans="2:10" ht="37.5" customHeight="1">
      <c r="B15" s="93" t="s">
        <v>210</v>
      </c>
      <c r="C15" s="94"/>
      <c r="D15" s="94"/>
      <c r="E15" s="94"/>
      <c r="F15" s="95"/>
      <c r="G15" s="81">
        <f>(I15/J9)*100%</f>
        <v>0.125</v>
      </c>
      <c r="H15" s="81"/>
      <c r="I15" s="5">
        <f>J9/8</f>
        <v>43.25</v>
      </c>
      <c r="J15" s="62">
        <f aca="true" t="shared" si="0" ref="J15:J22">I15</f>
        <v>43.25</v>
      </c>
    </row>
    <row r="16" spans="2:10" ht="36.75" customHeight="1">
      <c r="B16" s="93" t="s">
        <v>211</v>
      </c>
      <c r="C16" s="94"/>
      <c r="D16" s="94"/>
      <c r="E16" s="94"/>
      <c r="F16" s="95"/>
      <c r="G16" s="81">
        <f>(I16/J9)*100%</f>
        <v>0.125</v>
      </c>
      <c r="H16" s="81"/>
      <c r="I16" s="5">
        <f>J9/8</f>
        <v>43.25</v>
      </c>
      <c r="J16" s="62">
        <f t="shared" si="0"/>
        <v>43.25</v>
      </c>
    </row>
    <row r="17" spans="2:10" ht="14.25">
      <c r="B17" s="78" t="s">
        <v>213</v>
      </c>
      <c r="C17" s="79"/>
      <c r="D17" s="79"/>
      <c r="E17" s="79"/>
      <c r="F17" s="80"/>
      <c r="G17" s="81">
        <f>(I17/J9)*100%</f>
        <v>0.125</v>
      </c>
      <c r="H17" s="81"/>
      <c r="I17" s="5">
        <f>J9/8</f>
        <v>43.25</v>
      </c>
      <c r="J17" s="62">
        <f t="shared" si="0"/>
        <v>43.25</v>
      </c>
    </row>
    <row r="18" spans="2:10" ht="14.25">
      <c r="B18" s="78" t="s">
        <v>212</v>
      </c>
      <c r="C18" s="79"/>
      <c r="D18" s="79"/>
      <c r="E18" s="79"/>
      <c r="F18" s="80"/>
      <c r="G18" s="81">
        <f>(I18/J9)*100%</f>
        <v>0.125</v>
      </c>
      <c r="H18" s="81"/>
      <c r="I18" s="5">
        <f>J9/8</f>
        <v>43.25</v>
      </c>
      <c r="J18" s="62">
        <f t="shared" si="0"/>
        <v>43.25</v>
      </c>
    </row>
    <row r="19" spans="2:10" ht="14.25">
      <c r="B19" s="78" t="s">
        <v>214</v>
      </c>
      <c r="C19" s="79"/>
      <c r="D19" s="79"/>
      <c r="E19" s="79"/>
      <c r="F19" s="80"/>
      <c r="G19" s="81">
        <f>(I19/J9)*100%</f>
        <v>0.125</v>
      </c>
      <c r="H19" s="81"/>
      <c r="I19" s="5">
        <f>J9/8</f>
        <v>43.25</v>
      </c>
      <c r="J19" s="62">
        <f t="shared" si="0"/>
        <v>43.25</v>
      </c>
    </row>
    <row r="20" spans="2:10" ht="33.75" customHeight="1">
      <c r="B20" s="93" t="s">
        <v>215</v>
      </c>
      <c r="C20" s="94"/>
      <c r="D20" s="94"/>
      <c r="E20" s="94"/>
      <c r="F20" s="95"/>
      <c r="G20" s="81">
        <f>(I20/J9)*100%</f>
        <v>0.125</v>
      </c>
      <c r="H20" s="81"/>
      <c r="I20" s="5">
        <f>J9/8</f>
        <v>43.25</v>
      </c>
      <c r="J20" s="62">
        <f t="shared" si="0"/>
        <v>43.25</v>
      </c>
    </row>
    <row r="21" spans="2:10" ht="14.25">
      <c r="B21" s="78" t="s">
        <v>216</v>
      </c>
      <c r="C21" s="79"/>
      <c r="D21" s="79"/>
      <c r="E21" s="79"/>
      <c r="F21" s="80"/>
      <c r="G21" s="91">
        <f>(I20/J9)*100%</f>
        <v>0.125</v>
      </c>
      <c r="H21" s="92"/>
      <c r="I21" s="5">
        <f>J9/8</f>
        <v>43.25</v>
      </c>
      <c r="J21" s="62">
        <f t="shared" si="0"/>
        <v>43.25</v>
      </c>
    </row>
    <row r="22" spans="2:10" ht="14.25">
      <c r="B22" s="78" t="s">
        <v>217</v>
      </c>
      <c r="C22" s="79"/>
      <c r="D22" s="79"/>
      <c r="E22" s="79"/>
      <c r="F22" s="80"/>
      <c r="G22" s="91">
        <f>(I20/J9)*100%</f>
        <v>0.125</v>
      </c>
      <c r="H22" s="92"/>
      <c r="I22" s="5">
        <f>J9/8</f>
        <v>43.25</v>
      </c>
      <c r="J22" s="62">
        <f t="shared" si="0"/>
        <v>43.25</v>
      </c>
    </row>
    <row r="23" spans="2:10" ht="14.25">
      <c r="B23" s="78"/>
      <c r="C23" s="79"/>
      <c r="D23" s="79"/>
      <c r="E23" s="79"/>
      <c r="F23" s="80"/>
      <c r="G23" s="91"/>
      <c r="H23" s="92"/>
      <c r="I23" s="5"/>
      <c r="J23" s="62"/>
    </row>
    <row r="24" ht="14.25">
      <c r="J24" s="67"/>
    </row>
    <row r="25" ht="14.25">
      <c r="J25" s="67"/>
    </row>
    <row r="26" ht="14.25">
      <c r="J26" s="67"/>
    </row>
    <row r="27" ht="14.25">
      <c r="J27" s="67"/>
    </row>
    <row r="28" ht="14.25">
      <c r="J28" s="67"/>
    </row>
    <row r="29" spans="2:10" ht="15">
      <c r="B29" s="9" t="s">
        <v>9</v>
      </c>
      <c r="G29" s="85">
        <f>SUM(G15:H23)</f>
        <v>1</v>
      </c>
      <c r="H29" s="77"/>
      <c r="J29" s="62">
        <f>SUM(J15:J23)</f>
        <v>346</v>
      </c>
    </row>
    <row r="31" ht="15">
      <c r="B31" s="8" t="s">
        <v>10</v>
      </c>
    </row>
    <row r="34" spans="2:9" ht="18">
      <c r="B34" s="7" t="s">
        <v>11</v>
      </c>
      <c r="I34" s="7" t="s">
        <v>12</v>
      </c>
    </row>
  </sheetData>
  <sheetProtection/>
  <mergeCells count="20">
    <mergeCell ref="B20:F20"/>
    <mergeCell ref="G20:H20"/>
    <mergeCell ref="G29:H29"/>
    <mergeCell ref="B22:F22"/>
    <mergeCell ref="G22:H22"/>
    <mergeCell ref="B23:F23"/>
    <mergeCell ref="G23:H23"/>
    <mergeCell ref="B21:F21"/>
    <mergeCell ref="G21:H21"/>
    <mergeCell ref="B18:F18"/>
    <mergeCell ref="G18:H18"/>
    <mergeCell ref="B19:F19"/>
    <mergeCell ref="G19:H19"/>
    <mergeCell ref="B17:F17"/>
    <mergeCell ref="G17:H17"/>
    <mergeCell ref="B9:H9"/>
    <mergeCell ref="B15:F15"/>
    <mergeCell ref="G15:H15"/>
    <mergeCell ref="B16:F16"/>
    <mergeCell ref="G16:H16"/>
  </mergeCells>
  <printOptions/>
  <pageMargins left="0" right="0.7086614173228347" top="0.7480314960629921" bottom="0.7480314960629921" header="0.31496062992125984" footer="0.31496062992125984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4:J34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.57421875" style="0" customWidth="1"/>
    <col min="6" max="6" width="10.57421875" style="0" bestFit="1" customWidth="1"/>
    <col min="8" max="8" width="5.140625" style="0" customWidth="1"/>
    <col min="9" max="9" width="15.00390625" style="0" customWidth="1"/>
    <col min="10" max="10" width="14.140625" style="0" customWidth="1"/>
    <col min="11" max="11" width="4.57421875" style="0" customWidth="1"/>
  </cols>
  <sheetData>
    <row r="4" spans="2:6" ht="21">
      <c r="B4" s="1" t="s">
        <v>0</v>
      </c>
      <c r="C4" s="1"/>
      <c r="D4" s="1"/>
      <c r="E4" s="1"/>
      <c r="F4" s="74">
        <v>42579</v>
      </c>
    </row>
    <row r="8" ht="15" thickBot="1"/>
    <row r="9" spans="2:10" ht="21" customHeight="1" thickBot="1">
      <c r="B9" s="82" t="s">
        <v>80</v>
      </c>
      <c r="C9" s="83"/>
      <c r="D9" s="83"/>
      <c r="E9" s="83"/>
      <c r="F9" s="83"/>
      <c r="G9" s="83"/>
      <c r="H9" s="83"/>
      <c r="I9" s="4" t="s">
        <v>2</v>
      </c>
      <c r="J9" s="59">
        <f>'QUADRO %'!K14</f>
        <v>120</v>
      </c>
    </row>
    <row r="11" ht="18">
      <c r="B11" s="2" t="s">
        <v>3</v>
      </c>
    </row>
    <row r="13" spans="2:10" ht="16.5">
      <c r="B13" s="3" t="s">
        <v>4</v>
      </c>
      <c r="G13" s="3" t="s">
        <v>5</v>
      </c>
      <c r="I13" s="3" t="s">
        <v>6</v>
      </c>
      <c r="J13" s="3" t="s">
        <v>7</v>
      </c>
    </row>
    <row r="14" ht="8.25" customHeight="1"/>
    <row r="15" spans="2:10" ht="14.25">
      <c r="B15" s="84" t="s">
        <v>81</v>
      </c>
      <c r="C15" s="84"/>
      <c r="D15" s="84"/>
      <c r="E15" s="84"/>
      <c r="F15" s="84"/>
      <c r="G15" s="81">
        <f>(I15/J9)*100%</f>
        <v>0.16666666666666666</v>
      </c>
      <c r="H15" s="81"/>
      <c r="I15" s="5">
        <f>J9/6</f>
        <v>20</v>
      </c>
      <c r="J15" s="62">
        <f aca="true" t="shared" si="0" ref="J15:J20">I15</f>
        <v>20</v>
      </c>
    </row>
    <row r="16" spans="2:10" ht="14.25">
      <c r="B16" s="78" t="s">
        <v>82</v>
      </c>
      <c r="C16" s="79"/>
      <c r="D16" s="79"/>
      <c r="E16" s="79"/>
      <c r="F16" s="80"/>
      <c r="G16" s="81">
        <f>(I16/J9)*100%</f>
        <v>0.16666666666666666</v>
      </c>
      <c r="H16" s="81"/>
      <c r="I16" s="5">
        <f>J9/6</f>
        <v>20</v>
      </c>
      <c r="J16" s="62">
        <f t="shared" si="0"/>
        <v>20</v>
      </c>
    </row>
    <row r="17" spans="2:10" ht="14.25">
      <c r="B17" s="78" t="s">
        <v>83</v>
      </c>
      <c r="C17" s="79"/>
      <c r="D17" s="79"/>
      <c r="E17" s="79"/>
      <c r="F17" s="80"/>
      <c r="G17" s="81">
        <f>(I17/J9)*100%</f>
        <v>0.16666666666666666</v>
      </c>
      <c r="H17" s="81"/>
      <c r="I17" s="5">
        <f>J9/6</f>
        <v>20</v>
      </c>
      <c r="J17" s="62">
        <f t="shared" si="0"/>
        <v>20</v>
      </c>
    </row>
    <row r="18" spans="2:10" ht="14.25">
      <c r="B18" s="78" t="s">
        <v>84</v>
      </c>
      <c r="C18" s="79"/>
      <c r="D18" s="79"/>
      <c r="E18" s="79"/>
      <c r="F18" s="80"/>
      <c r="G18" s="81">
        <f>(I18/J9)*100%</f>
        <v>0.16666666666666666</v>
      </c>
      <c r="H18" s="81"/>
      <c r="I18" s="5">
        <f>J9/6</f>
        <v>20</v>
      </c>
      <c r="J18" s="62">
        <f t="shared" si="0"/>
        <v>20</v>
      </c>
    </row>
    <row r="19" spans="2:10" ht="14.25">
      <c r="B19" s="78" t="s">
        <v>85</v>
      </c>
      <c r="C19" s="79"/>
      <c r="D19" s="79"/>
      <c r="E19" s="79"/>
      <c r="F19" s="80"/>
      <c r="G19" s="81">
        <f>(I19/J9)*100%</f>
        <v>0.16666666666666666</v>
      </c>
      <c r="H19" s="81"/>
      <c r="I19" s="5">
        <f>J9/6</f>
        <v>20</v>
      </c>
      <c r="J19" s="62">
        <f t="shared" si="0"/>
        <v>20</v>
      </c>
    </row>
    <row r="20" spans="2:10" ht="14.25">
      <c r="B20" s="78" t="s">
        <v>86</v>
      </c>
      <c r="C20" s="79"/>
      <c r="D20" s="79"/>
      <c r="E20" s="79"/>
      <c r="F20" s="80"/>
      <c r="G20" s="81">
        <f>(I20/J9)*100%</f>
        <v>0.16666666666666666</v>
      </c>
      <c r="H20" s="81"/>
      <c r="I20" s="5">
        <f>J9/6</f>
        <v>20</v>
      </c>
      <c r="J20" s="62">
        <f t="shared" si="0"/>
        <v>20</v>
      </c>
    </row>
    <row r="21" spans="2:10" ht="14.25">
      <c r="B21" s="78"/>
      <c r="C21" s="79"/>
      <c r="D21" s="79"/>
      <c r="E21" s="79"/>
      <c r="F21" s="80"/>
      <c r="G21" s="81"/>
      <c r="H21" s="81"/>
      <c r="I21" s="5"/>
      <c r="J21" s="62"/>
    </row>
    <row r="22" spans="2:10" ht="14.25">
      <c r="B22" s="78"/>
      <c r="C22" s="79"/>
      <c r="D22" s="79"/>
      <c r="E22" s="79"/>
      <c r="F22" s="80"/>
      <c r="G22" s="81"/>
      <c r="H22" s="81"/>
      <c r="I22" s="5"/>
      <c r="J22" s="62"/>
    </row>
    <row r="23" ht="14.25">
      <c r="J23" s="67"/>
    </row>
    <row r="24" ht="14.25">
      <c r="J24" s="67"/>
    </row>
    <row r="25" ht="14.25">
      <c r="J25" s="67"/>
    </row>
    <row r="26" ht="14.25">
      <c r="J26" s="67"/>
    </row>
    <row r="27" ht="14.25">
      <c r="J27" s="67"/>
    </row>
    <row r="28" ht="14.25">
      <c r="J28" s="67"/>
    </row>
    <row r="29" spans="2:10" ht="15">
      <c r="B29" s="9" t="s">
        <v>9</v>
      </c>
      <c r="G29" s="85">
        <f>SUM(G15:H22)</f>
        <v>0.9999999999999999</v>
      </c>
      <c r="H29" s="77"/>
      <c r="J29" s="62">
        <f>SUM(J15:J22)</f>
        <v>120</v>
      </c>
    </row>
    <row r="31" ht="15">
      <c r="B31" s="8" t="s">
        <v>10</v>
      </c>
    </row>
    <row r="34" spans="2:9" ht="18">
      <c r="B34" s="7" t="s">
        <v>11</v>
      </c>
      <c r="I34" s="7" t="s">
        <v>12</v>
      </c>
    </row>
  </sheetData>
  <sheetProtection/>
  <mergeCells count="18">
    <mergeCell ref="B19:F19"/>
    <mergeCell ref="G19:H19"/>
    <mergeCell ref="B22:F22"/>
    <mergeCell ref="G29:H29"/>
    <mergeCell ref="B20:F20"/>
    <mergeCell ref="G20:H20"/>
    <mergeCell ref="B21:F21"/>
    <mergeCell ref="G21:H21"/>
    <mergeCell ref="G22:H22"/>
    <mergeCell ref="B17:F17"/>
    <mergeCell ref="G17:H17"/>
    <mergeCell ref="B9:H9"/>
    <mergeCell ref="B15:F15"/>
    <mergeCell ref="G15:H15"/>
    <mergeCell ref="B16:F16"/>
    <mergeCell ref="G16:H16"/>
    <mergeCell ref="B18:F18"/>
    <mergeCell ref="G18:H18"/>
  </mergeCells>
  <printOptions/>
  <pageMargins left="0" right="0.7086614173228347" top="0.7480314960629921" bottom="0.5905511811023623" header="0.31496062992125984" footer="0.31496062992125984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4:J38"/>
  <sheetViews>
    <sheetView zoomScalePageLayoutView="0" workbookViewId="0" topLeftCell="A7">
      <selection activeCell="H7" sqref="H7"/>
    </sheetView>
  </sheetViews>
  <sheetFormatPr defaultColWidth="9.140625" defaultRowHeight="15"/>
  <cols>
    <col min="1" max="1" width="2.28125" style="0" customWidth="1"/>
    <col min="6" max="6" width="10.57421875" style="0" bestFit="1" customWidth="1"/>
    <col min="8" max="8" width="4.421875" style="0" customWidth="1"/>
    <col min="9" max="9" width="15.00390625" style="0" customWidth="1"/>
    <col min="10" max="10" width="14.140625" style="0" customWidth="1"/>
    <col min="11" max="11" width="4.57421875" style="0" customWidth="1"/>
  </cols>
  <sheetData>
    <row r="4" spans="2:6" ht="21">
      <c r="B4" s="1" t="s">
        <v>0</v>
      </c>
      <c r="C4" s="1"/>
      <c r="D4" s="1"/>
      <c r="E4" s="1"/>
      <c r="F4" s="74">
        <v>42579</v>
      </c>
    </row>
    <row r="8" ht="15" thickBot="1"/>
    <row r="9" spans="2:10" ht="21" customHeight="1" thickBot="1">
      <c r="B9" s="82" t="s">
        <v>87</v>
      </c>
      <c r="C9" s="83"/>
      <c r="D9" s="83"/>
      <c r="E9" s="83"/>
      <c r="F9" s="83"/>
      <c r="G9" s="83"/>
      <c r="H9" s="83"/>
      <c r="I9" s="4" t="s">
        <v>2</v>
      </c>
      <c r="J9" s="59">
        <f>'QUADRO %'!K13</f>
        <v>205</v>
      </c>
    </row>
    <row r="11" ht="18">
      <c r="B11" s="2" t="s">
        <v>3</v>
      </c>
    </row>
    <row r="13" spans="2:10" ht="16.5">
      <c r="B13" s="3" t="s">
        <v>4</v>
      </c>
      <c r="G13" s="3" t="s">
        <v>5</v>
      </c>
      <c r="I13" s="3" t="s">
        <v>6</v>
      </c>
      <c r="J13" s="3" t="s">
        <v>7</v>
      </c>
    </row>
    <row r="14" ht="8.25" customHeight="1"/>
    <row r="15" spans="2:10" ht="14.25">
      <c r="B15" s="99" t="s">
        <v>88</v>
      </c>
      <c r="C15" s="99"/>
      <c r="D15" s="99"/>
      <c r="E15" s="99"/>
      <c r="F15" s="99"/>
      <c r="G15" s="81">
        <f>(I15/J9)*100%</f>
        <v>0.09090909090909091</v>
      </c>
      <c r="H15" s="81"/>
      <c r="I15" s="5">
        <f>J9/11</f>
        <v>18.636363636363637</v>
      </c>
      <c r="J15" s="62">
        <f>I15</f>
        <v>18.636363636363637</v>
      </c>
    </row>
    <row r="16" spans="2:10" ht="14.25">
      <c r="B16" s="96" t="s">
        <v>89</v>
      </c>
      <c r="C16" s="97"/>
      <c r="D16" s="97"/>
      <c r="E16" s="97"/>
      <c r="F16" s="98"/>
      <c r="G16" s="81">
        <f>(I16/J9)*100%</f>
        <v>0.09090909090909091</v>
      </c>
      <c r="H16" s="81"/>
      <c r="I16" s="5">
        <f>J9/11</f>
        <v>18.636363636363637</v>
      </c>
      <c r="J16" s="62">
        <f aca="true" t="shared" si="0" ref="J16:J25">I16</f>
        <v>18.636363636363637</v>
      </c>
    </row>
    <row r="17" spans="2:10" ht="14.25">
      <c r="B17" s="96" t="s">
        <v>90</v>
      </c>
      <c r="C17" s="97"/>
      <c r="D17" s="97"/>
      <c r="E17" s="97"/>
      <c r="F17" s="98"/>
      <c r="G17" s="81">
        <f>(I17/J9)*100%</f>
        <v>0.09090909090909091</v>
      </c>
      <c r="H17" s="81"/>
      <c r="I17" s="5">
        <f>J9/11</f>
        <v>18.636363636363637</v>
      </c>
      <c r="J17" s="62">
        <f t="shared" si="0"/>
        <v>18.636363636363637</v>
      </c>
    </row>
    <row r="18" spans="2:10" ht="14.25">
      <c r="B18" s="96" t="s">
        <v>91</v>
      </c>
      <c r="C18" s="97"/>
      <c r="D18" s="97"/>
      <c r="E18" s="97"/>
      <c r="F18" s="98"/>
      <c r="G18" s="81">
        <f>(I18/J9)*100%</f>
        <v>0.09090909090909091</v>
      </c>
      <c r="H18" s="81"/>
      <c r="I18" s="5">
        <f>J9/11</f>
        <v>18.636363636363637</v>
      </c>
      <c r="J18" s="62">
        <f t="shared" si="0"/>
        <v>18.636363636363637</v>
      </c>
    </row>
    <row r="19" spans="2:10" ht="14.25">
      <c r="B19" s="96" t="s">
        <v>92</v>
      </c>
      <c r="C19" s="97"/>
      <c r="D19" s="97"/>
      <c r="E19" s="97"/>
      <c r="F19" s="98"/>
      <c r="G19" s="81">
        <f>(I19/J9)*100%</f>
        <v>0.09090909090909091</v>
      </c>
      <c r="H19" s="81"/>
      <c r="I19" s="5">
        <f>J9/11</f>
        <v>18.636363636363637</v>
      </c>
      <c r="J19" s="62">
        <f t="shared" si="0"/>
        <v>18.636363636363637</v>
      </c>
    </row>
    <row r="20" spans="2:10" ht="14.25">
      <c r="B20" s="96" t="s">
        <v>93</v>
      </c>
      <c r="C20" s="97"/>
      <c r="D20" s="97"/>
      <c r="E20" s="97"/>
      <c r="F20" s="98"/>
      <c r="G20" s="81">
        <f>(I20/J9)*100%</f>
        <v>0.09090909090909091</v>
      </c>
      <c r="H20" s="81"/>
      <c r="I20" s="5">
        <f>J9/11</f>
        <v>18.636363636363637</v>
      </c>
      <c r="J20" s="62">
        <f t="shared" si="0"/>
        <v>18.636363636363637</v>
      </c>
    </row>
    <row r="21" spans="2:10" ht="14.25">
      <c r="B21" s="96" t="s">
        <v>94</v>
      </c>
      <c r="C21" s="97"/>
      <c r="D21" s="97"/>
      <c r="E21" s="97"/>
      <c r="F21" s="98"/>
      <c r="G21" s="81">
        <f>(I21/J9)*100%</f>
        <v>0.09090909090909091</v>
      </c>
      <c r="H21" s="81"/>
      <c r="I21" s="5">
        <f>J9/11</f>
        <v>18.636363636363637</v>
      </c>
      <c r="J21" s="62">
        <f t="shared" si="0"/>
        <v>18.636363636363637</v>
      </c>
    </row>
    <row r="22" spans="2:10" ht="14.25">
      <c r="B22" s="96" t="s">
        <v>95</v>
      </c>
      <c r="C22" s="97"/>
      <c r="D22" s="97"/>
      <c r="E22" s="97"/>
      <c r="F22" s="98"/>
      <c r="G22" s="81">
        <f>(I22/J9)*100%</f>
        <v>0.09090909090909091</v>
      </c>
      <c r="H22" s="81"/>
      <c r="I22" s="5">
        <f>J9/11</f>
        <v>18.636363636363637</v>
      </c>
      <c r="J22" s="62">
        <f t="shared" si="0"/>
        <v>18.636363636363637</v>
      </c>
    </row>
    <row r="23" spans="2:10" ht="14.25">
      <c r="B23" s="96" t="s">
        <v>96</v>
      </c>
      <c r="C23" s="97"/>
      <c r="D23" s="97"/>
      <c r="E23" s="97"/>
      <c r="F23" s="98"/>
      <c r="G23" s="81">
        <f>(I23/J9)*100%</f>
        <v>0.09090909090909091</v>
      </c>
      <c r="H23" s="81"/>
      <c r="I23" s="5">
        <f>J9/11</f>
        <v>18.636363636363637</v>
      </c>
      <c r="J23" s="62">
        <f t="shared" si="0"/>
        <v>18.636363636363637</v>
      </c>
    </row>
    <row r="24" spans="2:10" ht="14.25">
      <c r="B24" s="96" t="s">
        <v>97</v>
      </c>
      <c r="C24" s="97"/>
      <c r="D24" s="97"/>
      <c r="E24" s="97"/>
      <c r="F24" s="98"/>
      <c r="G24" s="81">
        <f>(I24/J9)*100%</f>
        <v>0.09090909090909091</v>
      </c>
      <c r="H24" s="81"/>
      <c r="I24" s="5">
        <f>J9/11</f>
        <v>18.636363636363637</v>
      </c>
      <c r="J24" s="62">
        <f t="shared" si="0"/>
        <v>18.636363636363637</v>
      </c>
    </row>
    <row r="25" spans="2:10" ht="14.25">
      <c r="B25" s="96" t="s">
        <v>98</v>
      </c>
      <c r="C25" s="97"/>
      <c r="D25" s="97"/>
      <c r="E25" s="97"/>
      <c r="F25" s="98"/>
      <c r="G25" s="81">
        <f>(I25/J9)*100%</f>
        <v>0.09090909090909091</v>
      </c>
      <c r="H25" s="81"/>
      <c r="I25" s="5">
        <f>J9/11</f>
        <v>18.636363636363637</v>
      </c>
      <c r="J25" s="62">
        <f t="shared" si="0"/>
        <v>18.636363636363637</v>
      </c>
    </row>
    <row r="26" spans="2:10" ht="14.25">
      <c r="B26" s="96"/>
      <c r="C26" s="97"/>
      <c r="D26" s="97"/>
      <c r="E26" s="97"/>
      <c r="F26" s="98"/>
      <c r="G26" s="81"/>
      <c r="H26" s="81"/>
      <c r="I26" s="5"/>
      <c r="J26" s="62"/>
    </row>
    <row r="27" ht="14.25">
      <c r="J27" s="67"/>
    </row>
    <row r="28" ht="14.25">
      <c r="J28" s="67"/>
    </row>
    <row r="29" ht="14.25">
      <c r="J29" s="67"/>
    </row>
    <row r="30" ht="14.25">
      <c r="J30" s="67"/>
    </row>
    <row r="31" ht="14.25">
      <c r="J31" s="67"/>
    </row>
    <row r="32" ht="14.25">
      <c r="J32" s="67"/>
    </row>
    <row r="33" spans="2:10" ht="15">
      <c r="B33" s="9" t="s">
        <v>9</v>
      </c>
      <c r="G33" s="85">
        <f>SUM(G15:H26)</f>
        <v>1.0000000000000002</v>
      </c>
      <c r="H33" s="77"/>
      <c r="J33" s="62">
        <f>SUM(J15:J26)</f>
        <v>204.99999999999997</v>
      </c>
    </row>
    <row r="35" ht="15">
      <c r="B35" s="8" t="s">
        <v>10</v>
      </c>
    </row>
    <row r="38" spans="2:9" ht="18">
      <c r="B38" s="7" t="s">
        <v>11</v>
      </c>
      <c r="I38" s="7" t="s">
        <v>12</v>
      </c>
    </row>
  </sheetData>
  <sheetProtection/>
  <mergeCells count="26">
    <mergeCell ref="B22:F22"/>
    <mergeCell ref="G21:H21"/>
    <mergeCell ref="G22:H22"/>
    <mergeCell ref="B24:F24"/>
    <mergeCell ref="B26:F26"/>
    <mergeCell ref="G26:H26"/>
    <mergeCell ref="G23:H23"/>
    <mergeCell ref="G33:H33"/>
    <mergeCell ref="B25:F25"/>
    <mergeCell ref="G24:H24"/>
    <mergeCell ref="G25:H25"/>
    <mergeCell ref="B23:F23"/>
    <mergeCell ref="B18:F18"/>
    <mergeCell ref="G18:H18"/>
    <mergeCell ref="B19:F19"/>
    <mergeCell ref="G19:H19"/>
    <mergeCell ref="B20:F20"/>
    <mergeCell ref="G20:H20"/>
    <mergeCell ref="B21:F21"/>
    <mergeCell ref="B17:F17"/>
    <mergeCell ref="G17:H17"/>
    <mergeCell ref="B9:H9"/>
    <mergeCell ref="B15:F15"/>
    <mergeCell ref="G15:H15"/>
    <mergeCell ref="B16:F16"/>
    <mergeCell ref="G16:H16"/>
  </mergeCells>
  <printOptions/>
  <pageMargins left="0.31496062992125984" right="0.7086614173228347" top="0.7480314960629921" bottom="0.7480314960629921" header="0.31496062992125984" footer="0.31496062992125984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34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1.421875" style="0" customWidth="1"/>
    <col min="6" max="6" width="11.421875" style="0" customWidth="1"/>
    <col min="8" max="8" width="4.8515625" style="0" customWidth="1"/>
    <col min="9" max="9" width="15.00390625" style="0" customWidth="1"/>
    <col min="10" max="10" width="14.140625" style="0" customWidth="1"/>
    <col min="11" max="11" width="4.57421875" style="0" customWidth="1"/>
  </cols>
  <sheetData>
    <row r="4" spans="2:6" ht="21">
      <c r="B4" s="1" t="s">
        <v>0</v>
      </c>
      <c r="C4" s="1"/>
      <c r="D4" s="1"/>
      <c r="E4" s="1"/>
      <c r="F4" s="74">
        <v>42579</v>
      </c>
    </row>
    <row r="8" ht="15" thickBot="1"/>
    <row r="9" spans="2:10" ht="21" customHeight="1" thickBot="1">
      <c r="B9" s="82" t="s">
        <v>1</v>
      </c>
      <c r="C9" s="83"/>
      <c r="D9" s="83"/>
      <c r="E9" s="83"/>
      <c r="F9" s="83"/>
      <c r="G9" s="83"/>
      <c r="H9" s="83"/>
      <c r="I9" s="4" t="s">
        <v>2</v>
      </c>
      <c r="J9" s="59">
        <f>'QUADRO %'!K8</f>
        <v>25</v>
      </c>
    </row>
    <row r="11" ht="18">
      <c r="B11" s="2" t="s">
        <v>3</v>
      </c>
    </row>
    <row r="13" spans="2:10" ht="16.5">
      <c r="B13" s="3" t="s">
        <v>4</v>
      </c>
      <c r="G13" s="3" t="s">
        <v>5</v>
      </c>
      <c r="I13" s="3" t="s">
        <v>6</v>
      </c>
      <c r="J13" s="3" t="s">
        <v>7</v>
      </c>
    </row>
    <row r="14" ht="8.25" customHeight="1"/>
    <row r="15" spans="2:10" ht="14.25">
      <c r="B15" s="84" t="s">
        <v>8</v>
      </c>
      <c r="C15" s="84"/>
      <c r="D15" s="84"/>
      <c r="E15" s="84"/>
      <c r="F15" s="84"/>
      <c r="G15" s="81">
        <f>(I15/J9)*100%</f>
        <v>1</v>
      </c>
      <c r="H15" s="81"/>
      <c r="I15" s="5">
        <f>J9/1</f>
        <v>25</v>
      </c>
      <c r="J15" s="62">
        <f>I15</f>
        <v>25</v>
      </c>
    </row>
    <row r="16" spans="2:10" ht="14.25">
      <c r="B16" s="100"/>
      <c r="C16" s="100"/>
      <c r="D16" s="100"/>
      <c r="E16" s="100"/>
      <c r="F16" s="100"/>
      <c r="G16" s="100"/>
      <c r="H16" s="100"/>
      <c r="I16" s="6"/>
      <c r="J16" s="62"/>
    </row>
    <row r="17" spans="2:10" ht="14.25">
      <c r="B17" s="76"/>
      <c r="C17" s="86"/>
      <c r="D17" s="86"/>
      <c r="E17" s="86"/>
      <c r="F17" s="77"/>
      <c r="G17" s="76"/>
      <c r="H17" s="77"/>
      <c r="I17" s="6"/>
      <c r="J17" s="62"/>
    </row>
    <row r="18" spans="2:10" ht="14.25">
      <c r="B18" s="76"/>
      <c r="C18" s="86"/>
      <c r="D18" s="86"/>
      <c r="E18" s="86"/>
      <c r="F18" s="77"/>
      <c r="G18" s="76"/>
      <c r="H18" s="77"/>
      <c r="I18" s="6"/>
      <c r="J18" s="62"/>
    </row>
    <row r="19" spans="2:10" ht="14.25">
      <c r="B19" s="76"/>
      <c r="C19" s="86"/>
      <c r="D19" s="86"/>
      <c r="E19" s="86"/>
      <c r="F19" s="77"/>
      <c r="G19" s="76"/>
      <c r="H19" s="77"/>
      <c r="I19" s="6"/>
      <c r="J19" s="62"/>
    </row>
    <row r="20" spans="2:10" ht="14.25">
      <c r="B20" s="76"/>
      <c r="C20" s="86"/>
      <c r="D20" s="86"/>
      <c r="E20" s="86"/>
      <c r="F20" s="77"/>
      <c r="G20" s="76"/>
      <c r="H20" s="77"/>
      <c r="I20" s="6"/>
      <c r="J20" s="62"/>
    </row>
    <row r="21" spans="2:10" ht="14.25">
      <c r="B21" s="76"/>
      <c r="C21" s="86"/>
      <c r="D21" s="86"/>
      <c r="E21" s="86"/>
      <c r="F21" s="77"/>
      <c r="G21" s="76"/>
      <c r="H21" s="77"/>
      <c r="I21" s="6"/>
      <c r="J21" s="62"/>
    </row>
    <row r="22" spans="2:10" ht="14.25">
      <c r="B22" s="76"/>
      <c r="C22" s="86"/>
      <c r="D22" s="86"/>
      <c r="E22" s="86"/>
      <c r="F22" s="77"/>
      <c r="G22" s="76"/>
      <c r="H22" s="77"/>
      <c r="I22" s="6"/>
      <c r="J22" s="62"/>
    </row>
    <row r="23" ht="14.25">
      <c r="J23" s="67"/>
    </row>
    <row r="24" ht="14.25">
      <c r="J24" s="67"/>
    </row>
    <row r="25" ht="14.25">
      <c r="J25" s="67"/>
    </row>
    <row r="26" ht="14.25">
      <c r="J26" s="67"/>
    </row>
    <row r="27" ht="14.25">
      <c r="J27" s="67"/>
    </row>
    <row r="28" ht="14.25">
      <c r="J28" s="67"/>
    </row>
    <row r="29" spans="2:10" ht="15">
      <c r="B29" s="9" t="s">
        <v>9</v>
      </c>
      <c r="G29" s="85">
        <f>SUM(G15:H22)</f>
        <v>1</v>
      </c>
      <c r="H29" s="77"/>
      <c r="J29" s="62">
        <f>SUM(J15:J22)</f>
        <v>25</v>
      </c>
    </row>
    <row r="31" ht="15">
      <c r="B31" s="8" t="s">
        <v>10</v>
      </c>
    </row>
    <row r="34" spans="2:9" ht="18">
      <c r="B34" s="7" t="s">
        <v>11</v>
      </c>
      <c r="I34" s="7" t="s">
        <v>12</v>
      </c>
    </row>
  </sheetData>
  <sheetProtection/>
  <mergeCells count="18">
    <mergeCell ref="G22:H22"/>
    <mergeCell ref="G29:H29"/>
    <mergeCell ref="B18:F18"/>
    <mergeCell ref="B19:F19"/>
    <mergeCell ref="B20:F20"/>
    <mergeCell ref="B21:F21"/>
    <mergeCell ref="B22:F22"/>
    <mergeCell ref="G18:H18"/>
    <mergeCell ref="G19:H19"/>
    <mergeCell ref="G20:H20"/>
    <mergeCell ref="G21:H21"/>
    <mergeCell ref="B17:F17"/>
    <mergeCell ref="B9:H9"/>
    <mergeCell ref="G15:H15"/>
    <mergeCell ref="B15:F15"/>
    <mergeCell ref="B16:F16"/>
    <mergeCell ref="G16:H16"/>
    <mergeCell ref="G17:H17"/>
  </mergeCells>
  <printOptions/>
  <pageMargins left="0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4:J31"/>
  <sheetViews>
    <sheetView zoomScalePageLayoutView="0" workbookViewId="0" topLeftCell="A4">
      <selection activeCell="F22" sqref="F22"/>
    </sheetView>
  </sheetViews>
  <sheetFormatPr defaultColWidth="9.140625" defaultRowHeight="15"/>
  <cols>
    <col min="1" max="1" width="3.140625" style="0" customWidth="1"/>
    <col min="6" max="6" width="10.57421875" style="0" bestFit="1" customWidth="1"/>
    <col min="8" max="8" width="4.8515625" style="0" customWidth="1"/>
    <col min="9" max="9" width="15.00390625" style="0" customWidth="1"/>
    <col min="10" max="10" width="14.140625" style="0" customWidth="1"/>
    <col min="11" max="11" width="4.57421875" style="0" customWidth="1"/>
  </cols>
  <sheetData>
    <row r="4" spans="2:6" ht="21">
      <c r="B4" s="1" t="s">
        <v>0</v>
      </c>
      <c r="C4" s="1"/>
      <c r="D4" s="1"/>
      <c r="E4" s="1"/>
      <c r="F4" s="74">
        <v>42579</v>
      </c>
    </row>
    <row r="8" ht="15" thickBot="1"/>
    <row r="9" spans="2:10" ht="21" customHeight="1" thickBot="1">
      <c r="B9" s="82" t="s">
        <v>125</v>
      </c>
      <c r="C9" s="83"/>
      <c r="D9" s="83"/>
      <c r="E9" s="83"/>
      <c r="F9" s="83"/>
      <c r="G9" s="83"/>
      <c r="H9" s="83"/>
      <c r="I9" s="4" t="s">
        <v>2</v>
      </c>
      <c r="J9" s="75">
        <f>'QUADRO %'!K11</f>
        <v>20</v>
      </c>
    </row>
    <row r="11" ht="18">
      <c r="B11" s="2" t="s">
        <v>3</v>
      </c>
    </row>
    <row r="13" spans="2:10" ht="16.5">
      <c r="B13" s="3" t="s">
        <v>4</v>
      </c>
      <c r="G13" s="3" t="s">
        <v>5</v>
      </c>
      <c r="I13" s="3" t="s">
        <v>6</v>
      </c>
      <c r="J13" s="3" t="s">
        <v>7</v>
      </c>
    </row>
    <row r="14" ht="8.25" customHeight="1"/>
    <row r="15" spans="2:10" ht="14.25">
      <c r="B15" s="90"/>
      <c r="C15" s="90"/>
      <c r="D15" s="90"/>
      <c r="E15" s="90"/>
      <c r="F15" s="90"/>
      <c r="G15" s="81">
        <f>(I15/J9)*100%</f>
        <v>0</v>
      </c>
      <c r="H15" s="81"/>
      <c r="I15" s="5">
        <v>0</v>
      </c>
      <c r="J15" s="5">
        <f>I15</f>
        <v>0</v>
      </c>
    </row>
    <row r="16" spans="2:10" ht="14.25">
      <c r="B16" s="87"/>
      <c r="C16" s="88"/>
      <c r="D16" s="88"/>
      <c r="E16" s="88"/>
      <c r="F16" s="89"/>
      <c r="G16" s="81">
        <f>(I16/J9)*100%</f>
        <v>0</v>
      </c>
      <c r="H16" s="81"/>
      <c r="I16" s="5">
        <v>0</v>
      </c>
      <c r="J16" s="5">
        <f>I16</f>
        <v>0</v>
      </c>
    </row>
    <row r="17" spans="2:10" ht="14.25">
      <c r="B17" s="87"/>
      <c r="C17" s="88"/>
      <c r="D17" s="88"/>
      <c r="E17" s="88"/>
      <c r="F17" s="89"/>
      <c r="G17" s="81">
        <f>(I17/J9)*100%</f>
        <v>0</v>
      </c>
      <c r="H17" s="81"/>
      <c r="I17" s="5">
        <v>0</v>
      </c>
      <c r="J17" s="5">
        <f>I17</f>
        <v>0</v>
      </c>
    </row>
    <row r="18" spans="2:10" ht="14.25">
      <c r="B18" s="78"/>
      <c r="C18" s="79"/>
      <c r="D18" s="79"/>
      <c r="E18" s="79"/>
      <c r="F18" s="80"/>
      <c r="G18" s="81"/>
      <c r="H18" s="81"/>
      <c r="I18" s="5"/>
      <c r="J18" s="5"/>
    </row>
    <row r="19" spans="2:10" ht="14.25">
      <c r="B19" s="78"/>
      <c r="C19" s="79"/>
      <c r="D19" s="79"/>
      <c r="E19" s="79"/>
      <c r="F19" s="80"/>
      <c r="G19" s="81"/>
      <c r="H19" s="81"/>
      <c r="I19" s="5"/>
      <c r="J19" s="5"/>
    </row>
    <row r="26" spans="2:10" ht="15">
      <c r="B26" s="9" t="s">
        <v>9</v>
      </c>
      <c r="G26" s="85">
        <f>SUM(G15:H19)</f>
        <v>0</v>
      </c>
      <c r="H26" s="77"/>
      <c r="J26" s="5">
        <f>SUM(J15:J19)</f>
        <v>0</v>
      </c>
    </row>
    <row r="28" ht="15">
      <c r="B28" s="8" t="s">
        <v>10</v>
      </c>
    </row>
    <row r="31" spans="2:9" ht="18">
      <c r="B31" s="7" t="s">
        <v>11</v>
      </c>
      <c r="I31" s="7" t="s">
        <v>12</v>
      </c>
    </row>
  </sheetData>
  <sheetProtection/>
  <mergeCells count="12">
    <mergeCell ref="G26:H26"/>
    <mergeCell ref="B18:F18"/>
    <mergeCell ref="G18:H18"/>
    <mergeCell ref="B19:F19"/>
    <mergeCell ref="G19:H19"/>
    <mergeCell ref="B17:F17"/>
    <mergeCell ref="G17:H17"/>
    <mergeCell ref="B9:H9"/>
    <mergeCell ref="B15:F15"/>
    <mergeCell ref="G15:H15"/>
    <mergeCell ref="B16:F16"/>
    <mergeCell ref="G16:H16"/>
  </mergeCells>
  <printOptions/>
  <pageMargins left="0" right="0.7086614173228347" top="0.7480314960629921" bottom="0.7480314960629921" header="0.31496062992125984" footer="0.31496062992125984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4:J3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.28125" style="0" customWidth="1"/>
    <col min="6" max="6" width="10.57421875" style="0" bestFit="1" customWidth="1"/>
    <col min="8" max="8" width="4.8515625" style="0" customWidth="1"/>
    <col min="9" max="9" width="15.00390625" style="0" customWidth="1"/>
    <col min="10" max="10" width="14.140625" style="0" customWidth="1"/>
    <col min="11" max="11" width="4.57421875" style="0" customWidth="1"/>
  </cols>
  <sheetData>
    <row r="4" spans="2:6" ht="21">
      <c r="B4" s="1" t="s">
        <v>0</v>
      </c>
      <c r="C4" s="1"/>
      <c r="D4" s="1"/>
      <c r="E4" s="1"/>
      <c r="F4" s="74">
        <v>42579</v>
      </c>
    </row>
    <row r="8" ht="15" thickBot="1"/>
    <row r="9" spans="2:10" ht="21" customHeight="1" thickBot="1">
      <c r="B9" s="82" t="s">
        <v>156</v>
      </c>
      <c r="C9" s="83"/>
      <c r="D9" s="83"/>
      <c r="E9" s="83"/>
      <c r="F9" s="83"/>
      <c r="G9" s="83"/>
      <c r="H9" s="83"/>
      <c r="I9" s="4" t="s">
        <v>2</v>
      </c>
      <c r="J9" s="59">
        <f>'QUADRO %'!K7</f>
        <v>45</v>
      </c>
    </row>
    <row r="11" ht="18">
      <c r="B11" s="2" t="s">
        <v>3</v>
      </c>
    </row>
    <row r="13" spans="2:10" ht="16.5">
      <c r="B13" s="3" t="s">
        <v>4</v>
      </c>
      <c r="G13" s="3" t="s">
        <v>5</v>
      </c>
      <c r="I13" s="3" t="s">
        <v>6</v>
      </c>
      <c r="J13" s="3" t="s">
        <v>7</v>
      </c>
    </row>
    <row r="14" ht="8.25" customHeight="1"/>
    <row r="15" spans="2:10" ht="14.25">
      <c r="B15" s="84" t="s">
        <v>8</v>
      </c>
      <c r="C15" s="84"/>
      <c r="D15" s="84"/>
      <c r="E15" s="84"/>
      <c r="F15" s="84"/>
      <c r="G15" s="81">
        <f>(I15/J9)*100%</f>
        <v>1</v>
      </c>
      <c r="H15" s="81"/>
      <c r="I15" s="5">
        <f>J9/1</f>
        <v>45</v>
      </c>
      <c r="J15" s="62">
        <f>I15</f>
        <v>45</v>
      </c>
    </row>
    <row r="16" spans="2:10" ht="14.25">
      <c r="B16" s="100"/>
      <c r="C16" s="100"/>
      <c r="D16" s="100"/>
      <c r="E16" s="100"/>
      <c r="F16" s="100"/>
      <c r="G16" s="100"/>
      <c r="H16" s="100"/>
      <c r="I16" s="6"/>
      <c r="J16" s="62"/>
    </row>
    <row r="17" spans="2:10" ht="14.25">
      <c r="B17" s="76"/>
      <c r="C17" s="86"/>
      <c r="D17" s="86"/>
      <c r="E17" s="86"/>
      <c r="F17" s="77"/>
      <c r="G17" s="76"/>
      <c r="H17" s="77"/>
      <c r="I17" s="6"/>
      <c r="J17" s="62"/>
    </row>
    <row r="18" spans="2:10" ht="14.25">
      <c r="B18" s="76"/>
      <c r="C18" s="86"/>
      <c r="D18" s="86"/>
      <c r="E18" s="86"/>
      <c r="F18" s="77"/>
      <c r="G18" s="76"/>
      <c r="H18" s="77"/>
      <c r="I18" s="6"/>
      <c r="J18" s="62"/>
    </row>
    <row r="19" spans="2:10" ht="14.25">
      <c r="B19" s="76"/>
      <c r="C19" s="86"/>
      <c r="D19" s="86"/>
      <c r="E19" s="86"/>
      <c r="F19" s="77"/>
      <c r="G19" s="76"/>
      <c r="H19" s="77"/>
      <c r="I19" s="6"/>
      <c r="J19" s="62"/>
    </row>
    <row r="20" spans="2:10" ht="14.25">
      <c r="B20" s="76"/>
      <c r="C20" s="86"/>
      <c r="D20" s="86"/>
      <c r="E20" s="86"/>
      <c r="F20" s="77"/>
      <c r="G20" s="76"/>
      <c r="H20" s="77"/>
      <c r="I20" s="6"/>
      <c r="J20" s="62"/>
    </row>
    <row r="21" spans="2:10" ht="14.25">
      <c r="B21" s="76"/>
      <c r="C21" s="86"/>
      <c r="D21" s="86"/>
      <c r="E21" s="86"/>
      <c r="F21" s="77"/>
      <c r="G21" s="76"/>
      <c r="H21" s="77"/>
      <c r="I21" s="6"/>
      <c r="J21" s="62"/>
    </row>
    <row r="22" spans="2:10" ht="14.25">
      <c r="B22" s="76"/>
      <c r="C22" s="86"/>
      <c r="D22" s="86"/>
      <c r="E22" s="86"/>
      <c r="F22" s="77"/>
      <c r="G22" s="76"/>
      <c r="H22" s="77"/>
      <c r="I22" s="6"/>
      <c r="J22" s="62"/>
    </row>
    <row r="23" ht="14.25">
      <c r="J23" s="67"/>
    </row>
    <row r="24" ht="14.25">
      <c r="J24" s="67"/>
    </row>
    <row r="25" ht="14.25">
      <c r="J25" s="67"/>
    </row>
    <row r="26" ht="14.25">
      <c r="J26" s="67"/>
    </row>
    <row r="27" ht="14.25">
      <c r="J27" s="67"/>
    </row>
    <row r="28" ht="14.25">
      <c r="J28" s="67"/>
    </row>
    <row r="29" spans="2:10" ht="15">
      <c r="B29" s="9" t="s">
        <v>9</v>
      </c>
      <c r="G29" s="85">
        <f>SUM(G15:H22)</f>
        <v>1</v>
      </c>
      <c r="H29" s="77"/>
      <c r="J29" s="62">
        <f>SUM(J15:J22)</f>
        <v>45</v>
      </c>
    </row>
    <row r="31" ht="15">
      <c r="B31" s="8" t="s">
        <v>10</v>
      </c>
    </row>
    <row r="34" spans="2:9" ht="18">
      <c r="B34" s="7" t="s">
        <v>11</v>
      </c>
      <c r="I34" s="7" t="s">
        <v>12</v>
      </c>
    </row>
  </sheetData>
  <sheetProtection/>
  <mergeCells count="18">
    <mergeCell ref="G22:H22"/>
    <mergeCell ref="B17:F17"/>
    <mergeCell ref="G17:H17"/>
    <mergeCell ref="B9:H9"/>
    <mergeCell ref="B15:F15"/>
    <mergeCell ref="G15:H15"/>
    <mergeCell ref="B16:F16"/>
    <mergeCell ref="G16:H16"/>
    <mergeCell ref="G29:H29"/>
    <mergeCell ref="B18:F18"/>
    <mergeCell ref="G18:H18"/>
    <mergeCell ref="B19:F19"/>
    <mergeCell ref="G19:H19"/>
    <mergeCell ref="B20:F20"/>
    <mergeCell ref="G20:H20"/>
    <mergeCell ref="B21:F21"/>
    <mergeCell ref="G21:H21"/>
    <mergeCell ref="B22:F22"/>
  </mergeCells>
  <printOptions/>
  <pageMargins left="0" right="0.7086614173228347" top="0.7480314960629921" bottom="0.7480314960629921" header="0.31496062992125984" footer="0.31496062992125984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4:J32"/>
  <sheetViews>
    <sheetView zoomScalePageLayoutView="0" workbookViewId="0" topLeftCell="A4">
      <selection activeCell="I6" sqref="I6"/>
    </sheetView>
  </sheetViews>
  <sheetFormatPr defaultColWidth="9.140625" defaultRowHeight="15"/>
  <cols>
    <col min="1" max="1" width="1.8515625" style="0" customWidth="1"/>
    <col min="6" max="6" width="10.57421875" style="0" bestFit="1" customWidth="1"/>
    <col min="8" max="8" width="5.00390625" style="0" customWidth="1"/>
    <col min="9" max="9" width="15.00390625" style="0" customWidth="1"/>
    <col min="10" max="10" width="14.140625" style="0" customWidth="1"/>
    <col min="11" max="11" width="4.57421875" style="0" customWidth="1"/>
  </cols>
  <sheetData>
    <row r="4" spans="2:6" ht="21">
      <c r="B4" s="1" t="s">
        <v>0</v>
      </c>
      <c r="C4" s="1"/>
      <c r="D4" s="1"/>
      <c r="E4" s="1"/>
      <c r="F4" s="74">
        <v>42579</v>
      </c>
    </row>
    <row r="8" ht="15" thickBot="1"/>
    <row r="9" spans="2:10" ht="21" customHeight="1" thickBot="1">
      <c r="B9" s="82" t="s">
        <v>99</v>
      </c>
      <c r="C9" s="83"/>
      <c r="D9" s="83"/>
      <c r="E9" s="83"/>
      <c r="F9" s="83"/>
      <c r="G9" s="83"/>
      <c r="H9" s="83"/>
      <c r="I9" s="4" t="s">
        <v>2</v>
      </c>
      <c r="J9" s="59">
        <f>'QUADRO %'!K9</f>
        <v>65</v>
      </c>
    </row>
    <row r="11" ht="18">
      <c r="B11" s="2" t="s">
        <v>3</v>
      </c>
    </row>
    <row r="13" spans="2:10" ht="16.5">
      <c r="B13" s="3" t="s">
        <v>4</v>
      </c>
      <c r="G13" s="3" t="s">
        <v>5</v>
      </c>
      <c r="I13" s="3" t="s">
        <v>6</v>
      </c>
      <c r="J13" s="3" t="s">
        <v>7</v>
      </c>
    </row>
    <row r="14" ht="8.25" customHeight="1"/>
    <row r="15" spans="2:10" ht="14.25">
      <c r="B15" s="84" t="s">
        <v>100</v>
      </c>
      <c r="C15" s="84"/>
      <c r="D15" s="84"/>
      <c r="E15" s="84"/>
      <c r="F15" s="84"/>
      <c r="G15" s="81">
        <f>(I15/J9)*100%</f>
        <v>0.25</v>
      </c>
      <c r="H15" s="81"/>
      <c r="I15" s="5">
        <f>J9/4</f>
        <v>16.25</v>
      </c>
      <c r="J15" s="62">
        <f>I15</f>
        <v>16.25</v>
      </c>
    </row>
    <row r="16" spans="2:10" ht="14.25">
      <c r="B16" s="78" t="s">
        <v>101</v>
      </c>
      <c r="C16" s="79"/>
      <c r="D16" s="79"/>
      <c r="E16" s="79"/>
      <c r="F16" s="80"/>
      <c r="G16" s="81">
        <f>(I16/J9)*100%</f>
        <v>0.25</v>
      </c>
      <c r="H16" s="81"/>
      <c r="I16" s="5">
        <f>J9/4</f>
        <v>16.25</v>
      </c>
      <c r="J16" s="62">
        <f>I16</f>
        <v>16.25</v>
      </c>
    </row>
    <row r="17" spans="2:10" ht="14.25">
      <c r="B17" s="78" t="s">
        <v>102</v>
      </c>
      <c r="C17" s="79"/>
      <c r="D17" s="79"/>
      <c r="E17" s="79"/>
      <c r="F17" s="80"/>
      <c r="G17" s="81">
        <f>(I17/J9)*100%</f>
        <v>0.25</v>
      </c>
      <c r="H17" s="81"/>
      <c r="I17" s="5">
        <f>J9/4</f>
        <v>16.25</v>
      </c>
      <c r="J17" s="62">
        <f>I17</f>
        <v>16.25</v>
      </c>
    </row>
    <row r="18" spans="2:10" ht="14.25">
      <c r="B18" s="78" t="s">
        <v>103</v>
      </c>
      <c r="C18" s="79"/>
      <c r="D18" s="79"/>
      <c r="E18" s="79"/>
      <c r="F18" s="80"/>
      <c r="G18" s="81">
        <f>(I18/J9)*100%</f>
        <v>0.25</v>
      </c>
      <c r="H18" s="81"/>
      <c r="I18" s="5">
        <f>J9/4</f>
        <v>16.25</v>
      </c>
      <c r="J18" s="62">
        <f>I18</f>
        <v>16.25</v>
      </c>
    </row>
    <row r="19" spans="2:10" ht="14.25">
      <c r="B19" s="78"/>
      <c r="C19" s="79"/>
      <c r="D19" s="79"/>
      <c r="E19" s="79"/>
      <c r="F19" s="80"/>
      <c r="G19" s="81"/>
      <c r="H19" s="81"/>
      <c r="I19" s="5"/>
      <c r="J19" s="62"/>
    </row>
    <row r="20" spans="2:10" ht="14.25">
      <c r="B20" s="78"/>
      <c r="C20" s="79"/>
      <c r="D20" s="79"/>
      <c r="E20" s="79"/>
      <c r="F20" s="80"/>
      <c r="G20" s="81"/>
      <c r="H20" s="81"/>
      <c r="I20" s="5"/>
      <c r="J20" s="62"/>
    </row>
    <row r="21" ht="14.25">
      <c r="J21" s="67"/>
    </row>
    <row r="22" ht="14.25">
      <c r="J22" s="67"/>
    </row>
    <row r="23" ht="14.25">
      <c r="J23" s="67"/>
    </row>
    <row r="24" ht="14.25">
      <c r="J24" s="67"/>
    </row>
    <row r="25" ht="14.25">
      <c r="J25" s="67"/>
    </row>
    <row r="26" ht="14.25">
      <c r="J26" s="67"/>
    </row>
    <row r="27" spans="2:10" ht="15">
      <c r="B27" s="9" t="s">
        <v>9</v>
      </c>
      <c r="G27" s="85">
        <f>SUM(G15:H20)</f>
        <v>1</v>
      </c>
      <c r="H27" s="77"/>
      <c r="J27" s="62">
        <f>SUM(J15:J20)</f>
        <v>65</v>
      </c>
    </row>
    <row r="29" ht="15">
      <c r="B29" s="8" t="s">
        <v>10</v>
      </c>
    </row>
    <row r="32" spans="2:9" ht="18">
      <c r="B32" s="7" t="s">
        <v>11</v>
      </c>
      <c r="I32" s="7" t="s">
        <v>12</v>
      </c>
    </row>
  </sheetData>
  <sheetProtection/>
  <mergeCells count="14">
    <mergeCell ref="B17:F17"/>
    <mergeCell ref="G17:H17"/>
    <mergeCell ref="G27:H27"/>
    <mergeCell ref="B19:F19"/>
    <mergeCell ref="G19:H19"/>
    <mergeCell ref="B20:F20"/>
    <mergeCell ref="G20:H20"/>
    <mergeCell ref="B18:F18"/>
    <mergeCell ref="G18:H18"/>
    <mergeCell ref="B9:H9"/>
    <mergeCell ref="B15:F15"/>
    <mergeCell ref="G15:H15"/>
    <mergeCell ref="B16:F16"/>
    <mergeCell ref="G16:H16"/>
  </mergeCells>
  <printOptions/>
  <pageMargins left="0" right="0.7086614173228347" top="0.7480314960629921" bottom="0.7480314960629921" header="0.31496062992125984" footer="0.31496062992125984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5:D15"/>
  <sheetViews>
    <sheetView zoomScalePageLayoutView="0" workbookViewId="0" topLeftCell="A1">
      <selection activeCell="D32" sqref="D32"/>
    </sheetView>
  </sheetViews>
  <sheetFormatPr defaultColWidth="9.140625" defaultRowHeight="15"/>
  <cols>
    <col min="2" max="2" width="53.7109375" style="0" customWidth="1"/>
    <col min="3" max="3" width="11.140625" style="0" customWidth="1"/>
  </cols>
  <sheetData>
    <row r="5" spans="2:4" ht="25.5">
      <c r="B5" s="11" t="s">
        <v>104</v>
      </c>
      <c r="C5" s="11"/>
      <c r="D5" s="11" t="s">
        <v>109</v>
      </c>
    </row>
    <row r="7" spans="2:4" ht="21">
      <c r="B7" s="10" t="s">
        <v>120</v>
      </c>
      <c r="C7" s="12"/>
      <c r="D7" s="63">
        <f>Lauria!J9</f>
        <v>346</v>
      </c>
    </row>
    <row r="8" spans="2:4" ht="21">
      <c r="B8" s="10" t="s">
        <v>121</v>
      </c>
      <c r="C8" s="12"/>
      <c r="D8" s="63">
        <f>Latronico!J9</f>
        <v>120</v>
      </c>
    </row>
    <row r="9" spans="2:4" ht="21">
      <c r="B9" s="10" t="s">
        <v>122</v>
      </c>
      <c r="C9" s="12"/>
      <c r="D9" s="63">
        <f>Lagonegro!J9</f>
        <v>205</v>
      </c>
    </row>
    <row r="10" spans="2:4" ht="21">
      <c r="B10" s="10" t="s">
        <v>123</v>
      </c>
      <c r="C10" s="12"/>
      <c r="D10" s="63">
        <f>'Castelluccio sup.'!J9</f>
        <v>25</v>
      </c>
    </row>
    <row r="11" spans="2:4" ht="21">
      <c r="B11" s="10" t="s">
        <v>124</v>
      </c>
      <c r="C11" s="12"/>
      <c r="D11" s="63">
        <f>Castelsaraceno!J9</f>
        <v>65</v>
      </c>
    </row>
    <row r="12" spans="2:4" ht="21">
      <c r="B12" s="10" t="s">
        <v>137</v>
      </c>
      <c r="C12" s="12"/>
      <c r="D12" s="63">
        <f>'Castelluccio Inf.'!J9</f>
        <v>45</v>
      </c>
    </row>
    <row r="13" spans="2:4" ht="21">
      <c r="B13" s="10" t="s">
        <v>126</v>
      </c>
      <c r="C13" s="12"/>
      <c r="D13" s="63">
        <f>Episcopia!J9</f>
        <v>20</v>
      </c>
    </row>
    <row r="14" ht="15" thickBot="1"/>
    <row r="15" spans="2:4" ht="21" thickBot="1">
      <c r="B15" s="13" t="s">
        <v>9</v>
      </c>
      <c r="D15" s="64">
        <f>SUM(D7:D14)</f>
        <v>826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4:J31"/>
  <sheetViews>
    <sheetView zoomScalePageLayoutView="0" workbookViewId="0" topLeftCell="A1">
      <selection activeCell="M15" sqref="M15"/>
    </sheetView>
  </sheetViews>
  <sheetFormatPr defaultColWidth="9.140625" defaultRowHeight="15"/>
  <cols>
    <col min="8" max="8" width="10.57421875" style="0" customWidth="1"/>
    <col min="9" max="9" width="15.00390625" style="0" customWidth="1"/>
    <col min="10" max="10" width="14.140625" style="0" customWidth="1"/>
    <col min="11" max="11" width="4.57421875" style="0" customWidth="1"/>
  </cols>
  <sheetData>
    <row r="4" spans="2:5" ht="21">
      <c r="B4" s="1" t="s">
        <v>0</v>
      </c>
      <c r="C4" s="1"/>
      <c r="D4" s="1"/>
      <c r="E4" s="1"/>
    </row>
    <row r="8" ht="15" thickBot="1"/>
    <row r="9" spans="2:10" ht="21" customHeight="1" thickBot="1">
      <c r="B9" s="82" t="s">
        <v>152</v>
      </c>
      <c r="C9" s="83"/>
      <c r="D9" s="83"/>
      <c r="E9" s="83"/>
      <c r="F9" s="83"/>
      <c r="G9" s="83"/>
      <c r="H9" s="83"/>
      <c r="I9" s="4" t="s">
        <v>2</v>
      </c>
      <c r="J9" s="59">
        <f>'QUADRO %'!K18</f>
        <v>35</v>
      </c>
    </row>
    <row r="11" ht="18">
      <c r="B11" s="2" t="s">
        <v>3</v>
      </c>
    </row>
    <row r="13" spans="2:10" ht="16.5">
      <c r="B13" s="3" t="s">
        <v>4</v>
      </c>
      <c r="G13" s="3" t="s">
        <v>5</v>
      </c>
      <c r="I13" s="3" t="s">
        <v>6</v>
      </c>
      <c r="J13" s="3" t="s">
        <v>7</v>
      </c>
    </row>
    <row r="14" ht="8.25" customHeight="1"/>
    <row r="15" spans="2:10" ht="14.25">
      <c r="B15" s="84" t="s">
        <v>153</v>
      </c>
      <c r="C15" s="84"/>
      <c r="D15" s="84"/>
      <c r="E15" s="84"/>
      <c r="F15" s="84"/>
      <c r="G15" s="81">
        <f>(I15/J9)*100%</f>
        <v>0.3333333333333333</v>
      </c>
      <c r="H15" s="81"/>
      <c r="I15" s="5">
        <f>J9/3</f>
        <v>11.666666666666666</v>
      </c>
      <c r="J15" s="62">
        <f>I15</f>
        <v>11.666666666666666</v>
      </c>
    </row>
    <row r="16" spans="2:10" ht="14.25">
      <c r="B16" s="78" t="s">
        <v>154</v>
      </c>
      <c r="C16" s="79"/>
      <c r="D16" s="79"/>
      <c r="E16" s="79"/>
      <c r="F16" s="80"/>
      <c r="G16" s="81">
        <f>(I16/J9)*100%</f>
        <v>0.3333333333333333</v>
      </c>
      <c r="H16" s="81"/>
      <c r="I16" s="5">
        <f>J9/3</f>
        <v>11.666666666666666</v>
      </c>
      <c r="J16" s="62">
        <f>I16</f>
        <v>11.666666666666666</v>
      </c>
    </row>
    <row r="17" spans="2:10" ht="14.25">
      <c r="B17" s="78" t="s">
        <v>155</v>
      </c>
      <c r="C17" s="79"/>
      <c r="D17" s="79"/>
      <c r="E17" s="79"/>
      <c r="F17" s="80"/>
      <c r="G17" s="81">
        <f>(I17/J9)*100%</f>
        <v>0.3333333333333333</v>
      </c>
      <c r="H17" s="81"/>
      <c r="I17" s="5">
        <f>J9/3</f>
        <v>11.666666666666666</v>
      </c>
      <c r="J17" s="62">
        <f>I17</f>
        <v>11.666666666666666</v>
      </c>
    </row>
    <row r="18" spans="2:10" ht="14.25">
      <c r="B18" s="76"/>
      <c r="C18" s="86"/>
      <c r="D18" s="86"/>
      <c r="E18" s="86"/>
      <c r="F18" s="77"/>
      <c r="G18" s="76"/>
      <c r="H18" s="77"/>
      <c r="I18" s="6"/>
      <c r="J18" s="62"/>
    </row>
    <row r="19" spans="2:10" ht="14.25">
      <c r="B19" s="76"/>
      <c r="C19" s="86"/>
      <c r="D19" s="86"/>
      <c r="E19" s="86"/>
      <c r="F19" s="77"/>
      <c r="G19" s="76"/>
      <c r="H19" s="77"/>
      <c r="I19" s="6"/>
      <c r="J19" s="62"/>
    </row>
    <row r="20" ht="14.25">
      <c r="J20" s="67"/>
    </row>
    <row r="21" ht="14.25">
      <c r="J21" s="67"/>
    </row>
    <row r="22" ht="14.25">
      <c r="J22" s="67"/>
    </row>
    <row r="23" ht="14.25">
      <c r="J23" s="67"/>
    </row>
    <row r="24" ht="14.25">
      <c r="J24" s="67"/>
    </row>
    <row r="25" ht="14.25">
      <c r="J25" s="67"/>
    </row>
    <row r="26" spans="2:10" ht="15">
      <c r="B26" s="9" t="s">
        <v>9</v>
      </c>
      <c r="G26" s="85">
        <f>SUM(G15:H19)</f>
        <v>1</v>
      </c>
      <c r="H26" s="77"/>
      <c r="J26" s="62">
        <f>SUM(J15:J19)</f>
        <v>35</v>
      </c>
    </row>
    <row r="28" ht="15">
      <c r="B28" s="8" t="s">
        <v>10</v>
      </c>
    </row>
    <row r="31" spans="2:9" ht="18">
      <c r="B31" s="7" t="s">
        <v>11</v>
      </c>
      <c r="I31" s="7" t="s">
        <v>12</v>
      </c>
    </row>
  </sheetData>
  <sheetProtection/>
  <mergeCells count="12">
    <mergeCell ref="B9:H9"/>
    <mergeCell ref="B15:F15"/>
    <mergeCell ref="G15:H15"/>
    <mergeCell ref="B16:F16"/>
    <mergeCell ref="G16:H16"/>
    <mergeCell ref="G26:H26"/>
    <mergeCell ref="B17:F17"/>
    <mergeCell ref="G17:H17"/>
    <mergeCell ref="B18:F18"/>
    <mergeCell ref="G18:H18"/>
    <mergeCell ref="B19:F19"/>
    <mergeCell ref="G19:H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J31"/>
  <sheetViews>
    <sheetView zoomScalePageLayoutView="0" workbookViewId="0" topLeftCell="A7">
      <selection activeCell="F5" sqref="F5"/>
    </sheetView>
  </sheetViews>
  <sheetFormatPr defaultColWidth="9.140625" defaultRowHeight="15"/>
  <cols>
    <col min="1" max="1" width="1.28515625" style="0" customWidth="1"/>
    <col min="6" max="6" width="10.57421875" style="0" bestFit="1" customWidth="1"/>
    <col min="8" max="8" width="4.421875" style="0" customWidth="1"/>
    <col min="9" max="9" width="15.00390625" style="0" customWidth="1"/>
    <col min="10" max="10" width="14.140625" style="0" customWidth="1"/>
    <col min="11" max="11" width="4.57421875" style="0" customWidth="1"/>
  </cols>
  <sheetData>
    <row r="4" spans="2:6" ht="21">
      <c r="B4" s="1" t="s">
        <v>0</v>
      </c>
      <c r="C4" s="1"/>
      <c r="D4" s="1"/>
      <c r="E4" s="1"/>
      <c r="F4" s="74">
        <v>42579</v>
      </c>
    </row>
    <row r="8" ht="15" thickBot="1"/>
    <row r="9" spans="2:10" ht="21" customHeight="1" thickBot="1">
      <c r="B9" s="82" t="s">
        <v>77</v>
      </c>
      <c r="C9" s="83"/>
      <c r="D9" s="83"/>
      <c r="E9" s="83"/>
      <c r="F9" s="83"/>
      <c r="G9" s="83"/>
      <c r="H9" s="83"/>
      <c r="I9" s="4" t="s">
        <v>2</v>
      </c>
      <c r="J9" s="59">
        <f>'QUADRO %'!K31</f>
        <v>80</v>
      </c>
    </row>
    <row r="11" ht="18">
      <c r="B11" s="2" t="s">
        <v>3</v>
      </c>
    </row>
    <row r="13" spans="2:10" ht="16.5">
      <c r="B13" s="3" t="s">
        <v>4</v>
      </c>
      <c r="G13" s="3" t="s">
        <v>5</v>
      </c>
      <c r="I13" s="3" t="s">
        <v>6</v>
      </c>
      <c r="J13" s="3" t="s">
        <v>7</v>
      </c>
    </row>
    <row r="14" ht="8.25" customHeight="1"/>
    <row r="15" spans="2:10" ht="14.25">
      <c r="B15" s="84" t="s">
        <v>78</v>
      </c>
      <c r="C15" s="84"/>
      <c r="D15" s="84"/>
      <c r="E15" s="84"/>
      <c r="F15" s="84"/>
      <c r="G15" s="81">
        <f>(I15/J9)*100%</f>
        <v>0.5</v>
      </c>
      <c r="H15" s="81"/>
      <c r="I15" s="5">
        <f>J9/2</f>
        <v>40</v>
      </c>
      <c r="J15" s="62">
        <f>I15</f>
        <v>40</v>
      </c>
    </row>
    <row r="16" spans="2:10" ht="14.25">
      <c r="B16" s="78" t="s">
        <v>79</v>
      </c>
      <c r="C16" s="79"/>
      <c r="D16" s="79"/>
      <c r="E16" s="79"/>
      <c r="F16" s="80"/>
      <c r="G16" s="81">
        <f>(I16/J9)*100%</f>
        <v>0.5</v>
      </c>
      <c r="H16" s="81"/>
      <c r="I16" s="5">
        <f>J9/2</f>
        <v>40</v>
      </c>
      <c r="J16" s="62">
        <f>I16</f>
        <v>40</v>
      </c>
    </row>
    <row r="17" spans="2:10" ht="14.25">
      <c r="B17" s="78"/>
      <c r="C17" s="79"/>
      <c r="D17" s="79"/>
      <c r="E17" s="79"/>
      <c r="F17" s="80"/>
      <c r="G17" s="81"/>
      <c r="H17" s="81"/>
      <c r="I17" s="5"/>
      <c r="J17" s="62"/>
    </row>
    <row r="18" spans="2:10" ht="14.25">
      <c r="B18" s="76"/>
      <c r="C18" s="86"/>
      <c r="D18" s="86"/>
      <c r="E18" s="86"/>
      <c r="F18" s="77"/>
      <c r="G18" s="76"/>
      <c r="H18" s="77"/>
      <c r="I18" s="6"/>
      <c r="J18" s="62"/>
    </row>
    <row r="19" spans="2:10" ht="14.25">
      <c r="B19" s="76"/>
      <c r="C19" s="86"/>
      <c r="D19" s="86"/>
      <c r="E19" s="86"/>
      <c r="F19" s="77"/>
      <c r="G19" s="76"/>
      <c r="H19" s="77"/>
      <c r="I19" s="6"/>
      <c r="J19" s="62"/>
    </row>
    <row r="20" ht="14.25">
      <c r="J20" s="67"/>
    </row>
    <row r="21" ht="14.25">
      <c r="J21" s="67"/>
    </row>
    <row r="22" ht="14.25">
      <c r="J22" s="67"/>
    </row>
    <row r="23" ht="14.25">
      <c r="J23" s="67"/>
    </row>
    <row r="24" ht="14.25">
      <c r="J24" s="67"/>
    </row>
    <row r="25" ht="14.25">
      <c r="J25" s="67"/>
    </row>
    <row r="26" spans="2:10" ht="15">
      <c r="B26" s="9" t="s">
        <v>9</v>
      </c>
      <c r="G26" s="85">
        <f>SUM(G15:H19)</f>
        <v>1</v>
      </c>
      <c r="H26" s="77"/>
      <c r="J26" s="62">
        <f>SUM(J15:J19)</f>
        <v>80</v>
      </c>
    </row>
    <row r="28" ht="15">
      <c r="B28" s="8" t="s">
        <v>10</v>
      </c>
    </row>
    <row r="31" spans="2:9" ht="18">
      <c r="B31" s="7" t="s">
        <v>11</v>
      </c>
      <c r="I31" s="7" t="s">
        <v>12</v>
      </c>
    </row>
  </sheetData>
  <sheetProtection/>
  <mergeCells count="12">
    <mergeCell ref="B17:F17"/>
    <mergeCell ref="G17:H17"/>
    <mergeCell ref="G26:H26"/>
    <mergeCell ref="B18:F18"/>
    <mergeCell ref="G18:H18"/>
    <mergeCell ref="B19:F19"/>
    <mergeCell ref="G19:H19"/>
    <mergeCell ref="B9:H9"/>
    <mergeCell ref="B15:F15"/>
    <mergeCell ref="G15:H15"/>
    <mergeCell ref="B16:F16"/>
    <mergeCell ref="G16:H16"/>
  </mergeCells>
  <printOptions/>
  <pageMargins left="0" right="0.7086614173228347" top="0.7480314960629921" bottom="0.7480314960629921" header="0.31496062992125984" footer="0.31496062992125984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4:J35"/>
  <sheetViews>
    <sheetView zoomScalePageLayoutView="0" workbookViewId="0" topLeftCell="A1">
      <selection activeCell="J19" sqref="J19"/>
    </sheetView>
  </sheetViews>
  <sheetFormatPr defaultColWidth="9.140625" defaultRowHeight="15"/>
  <cols>
    <col min="8" max="8" width="10.57421875" style="0" customWidth="1"/>
    <col min="9" max="9" width="15.00390625" style="0" customWidth="1"/>
    <col min="10" max="10" width="14.140625" style="0" customWidth="1"/>
    <col min="11" max="11" width="4.57421875" style="0" customWidth="1"/>
  </cols>
  <sheetData>
    <row r="4" spans="2:5" ht="21">
      <c r="B4" s="1" t="s">
        <v>0</v>
      </c>
      <c r="C4" s="1"/>
      <c r="D4" s="1"/>
      <c r="E4" s="1"/>
    </row>
    <row r="8" ht="15" thickBot="1"/>
    <row r="9" spans="2:10" ht="21" customHeight="1" thickBot="1">
      <c r="B9" s="82" t="s">
        <v>157</v>
      </c>
      <c r="C9" s="83"/>
      <c r="D9" s="83"/>
      <c r="E9" s="83"/>
      <c r="F9" s="83"/>
      <c r="G9" s="83"/>
      <c r="H9" s="83"/>
      <c r="I9" s="4" t="s">
        <v>2</v>
      </c>
      <c r="J9" s="59">
        <f>'QUADRO %'!K17</f>
        <v>150</v>
      </c>
    </row>
    <row r="11" ht="18">
      <c r="B11" s="2" t="s">
        <v>3</v>
      </c>
    </row>
    <row r="13" spans="2:10" ht="16.5">
      <c r="B13" s="3" t="s">
        <v>4</v>
      </c>
      <c r="G13" s="3" t="s">
        <v>5</v>
      </c>
      <c r="I13" s="3" t="s">
        <v>6</v>
      </c>
      <c r="J13" s="3" t="s">
        <v>7</v>
      </c>
    </row>
    <row r="14" ht="8.25" customHeight="1"/>
    <row r="15" spans="2:10" ht="14.25">
      <c r="B15" s="84" t="s">
        <v>158</v>
      </c>
      <c r="C15" s="84"/>
      <c r="D15" s="84"/>
      <c r="E15" s="84"/>
      <c r="F15" s="84"/>
      <c r="G15" s="81">
        <f>(I15/J9)*100%</f>
        <v>0.14285714285714285</v>
      </c>
      <c r="H15" s="81"/>
      <c r="I15" s="5">
        <f>J9/7</f>
        <v>21.428571428571427</v>
      </c>
      <c r="J15" s="62">
        <f>I15</f>
        <v>21.428571428571427</v>
      </c>
    </row>
    <row r="16" spans="2:10" ht="14.25">
      <c r="B16" s="78" t="s">
        <v>159</v>
      </c>
      <c r="C16" s="79"/>
      <c r="D16" s="79"/>
      <c r="E16" s="79"/>
      <c r="F16" s="80"/>
      <c r="G16" s="81">
        <f>(I16/J9)*100%</f>
        <v>0.14285714285714285</v>
      </c>
      <c r="H16" s="81"/>
      <c r="I16" s="5">
        <f>J9/7</f>
        <v>21.428571428571427</v>
      </c>
      <c r="J16" s="62">
        <f aca="true" t="shared" si="0" ref="J16:J21">I16</f>
        <v>21.428571428571427</v>
      </c>
    </row>
    <row r="17" spans="2:10" ht="14.25">
      <c r="B17" s="96" t="s">
        <v>160</v>
      </c>
      <c r="C17" s="97"/>
      <c r="D17" s="97"/>
      <c r="E17" s="97"/>
      <c r="F17" s="98"/>
      <c r="G17" s="81">
        <f>(I17/J9)*100%</f>
        <v>0.14285714285714285</v>
      </c>
      <c r="H17" s="81"/>
      <c r="I17" s="5">
        <f>J9/7</f>
        <v>21.428571428571427</v>
      </c>
      <c r="J17" s="62">
        <f t="shared" si="0"/>
        <v>21.428571428571427</v>
      </c>
    </row>
    <row r="18" spans="2:10" ht="14.25">
      <c r="B18" s="96" t="s">
        <v>161</v>
      </c>
      <c r="C18" s="97"/>
      <c r="D18" s="97"/>
      <c r="E18" s="97"/>
      <c r="F18" s="98"/>
      <c r="G18" s="81">
        <f>(I18/J9)*100%</f>
        <v>0.14285714285714285</v>
      </c>
      <c r="H18" s="81"/>
      <c r="I18" s="5">
        <f>J9/7</f>
        <v>21.428571428571427</v>
      </c>
      <c r="J18" s="62">
        <f t="shared" si="0"/>
        <v>21.428571428571427</v>
      </c>
    </row>
    <row r="19" spans="2:10" ht="14.25">
      <c r="B19" s="96" t="s">
        <v>162</v>
      </c>
      <c r="C19" s="97"/>
      <c r="D19" s="97"/>
      <c r="E19" s="97"/>
      <c r="F19" s="98"/>
      <c r="G19" s="81">
        <f>(I19/J9)*100%</f>
        <v>0.14285714285714285</v>
      </c>
      <c r="H19" s="81"/>
      <c r="I19" s="5">
        <f>J9/7</f>
        <v>21.428571428571427</v>
      </c>
      <c r="J19" s="62">
        <f t="shared" si="0"/>
        <v>21.428571428571427</v>
      </c>
    </row>
    <row r="20" spans="2:10" ht="14.25">
      <c r="B20" s="96" t="s">
        <v>163</v>
      </c>
      <c r="C20" s="97"/>
      <c r="D20" s="97"/>
      <c r="E20" s="97"/>
      <c r="F20" s="98"/>
      <c r="G20" s="81">
        <f>(I20/J9)*100%</f>
        <v>0.14285714285714285</v>
      </c>
      <c r="H20" s="81"/>
      <c r="I20" s="5">
        <f>J9/7</f>
        <v>21.428571428571427</v>
      </c>
      <c r="J20" s="62">
        <f t="shared" si="0"/>
        <v>21.428571428571427</v>
      </c>
    </row>
    <row r="21" spans="2:10" ht="14.25">
      <c r="B21" s="96" t="s">
        <v>164</v>
      </c>
      <c r="C21" s="97"/>
      <c r="D21" s="97"/>
      <c r="E21" s="97"/>
      <c r="F21" s="98"/>
      <c r="G21" s="81">
        <f>(I21/J9)*100%</f>
        <v>0.14285714285714285</v>
      </c>
      <c r="H21" s="81"/>
      <c r="I21" s="5">
        <f>J9/7</f>
        <v>21.428571428571427</v>
      </c>
      <c r="J21" s="62">
        <f t="shared" si="0"/>
        <v>21.428571428571427</v>
      </c>
    </row>
    <row r="22" spans="2:10" ht="14.25">
      <c r="B22" s="96"/>
      <c r="C22" s="97"/>
      <c r="D22" s="97"/>
      <c r="E22" s="97"/>
      <c r="F22" s="98"/>
      <c r="G22" s="76"/>
      <c r="H22" s="77"/>
      <c r="I22" s="6"/>
      <c r="J22" s="62"/>
    </row>
    <row r="23" spans="2:10" ht="14.25">
      <c r="B23" s="76"/>
      <c r="C23" s="86"/>
      <c r="D23" s="86"/>
      <c r="E23" s="86"/>
      <c r="F23" s="77"/>
      <c r="G23" s="76"/>
      <c r="H23" s="77"/>
      <c r="I23" s="6"/>
      <c r="J23" s="62"/>
    </row>
    <row r="24" ht="14.25">
      <c r="J24" s="67"/>
    </row>
    <row r="25" ht="14.25">
      <c r="J25" s="67"/>
    </row>
    <row r="26" ht="14.25">
      <c r="J26" s="67"/>
    </row>
    <row r="27" ht="14.25">
      <c r="J27" s="67"/>
    </row>
    <row r="28" ht="14.25">
      <c r="J28" s="67"/>
    </row>
    <row r="29" ht="14.25">
      <c r="J29" s="67"/>
    </row>
    <row r="30" spans="2:10" ht="15">
      <c r="B30" s="9" t="s">
        <v>9</v>
      </c>
      <c r="G30" s="85">
        <f>SUM(G15:H23)</f>
        <v>0.9999999999999998</v>
      </c>
      <c r="H30" s="77"/>
      <c r="J30" s="62">
        <f>SUM(J15:J23)</f>
        <v>149.99999999999997</v>
      </c>
    </row>
    <row r="32" ht="15">
      <c r="B32" s="8" t="s">
        <v>10</v>
      </c>
    </row>
    <row r="35" spans="2:9" ht="18">
      <c r="B35" s="7" t="s">
        <v>11</v>
      </c>
      <c r="I35" s="7" t="s">
        <v>12</v>
      </c>
    </row>
  </sheetData>
  <sheetProtection/>
  <mergeCells count="20">
    <mergeCell ref="B20:F20"/>
    <mergeCell ref="G20:H20"/>
    <mergeCell ref="B17:F17"/>
    <mergeCell ref="G17:H17"/>
    <mergeCell ref="B18:F18"/>
    <mergeCell ref="B9:H9"/>
    <mergeCell ref="B15:F15"/>
    <mergeCell ref="G15:H15"/>
    <mergeCell ref="B16:F16"/>
    <mergeCell ref="G16:H16"/>
    <mergeCell ref="G18:H18"/>
    <mergeCell ref="B19:F19"/>
    <mergeCell ref="G19:H19"/>
    <mergeCell ref="G30:H30"/>
    <mergeCell ref="B21:F21"/>
    <mergeCell ref="G21:H21"/>
    <mergeCell ref="B22:F22"/>
    <mergeCell ref="G22:H22"/>
    <mergeCell ref="B23:F23"/>
    <mergeCell ref="G23:H23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B4:J34"/>
  <sheetViews>
    <sheetView zoomScalePageLayoutView="0" workbookViewId="0" topLeftCell="A1">
      <selection activeCell="J29" sqref="J15:J29"/>
    </sheetView>
  </sheetViews>
  <sheetFormatPr defaultColWidth="9.140625" defaultRowHeight="15"/>
  <cols>
    <col min="8" max="8" width="10.57421875" style="0" customWidth="1"/>
    <col min="9" max="9" width="15.00390625" style="0" customWidth="1"/>
    <col min="10" max="10" width="14.140625" style="0" customWidth="1"/>
    <col min="11" max="11" width="4.57421875" style="0" customWidth="1"/>
  </cols>
  <sheetData>
    <row r="4" spans="2:5" ht="21">
      <c r="B4" s="1" t="s">
        <v>0</v>
      </c>
      <c r="C4" s="1"/>
      <c r="D4" s="1"/>
      <c r="E4" s="1"/>
    </row>
    <row r="8" ht="15" thickBot="1"/>
    <row r="9" spans="2:10" ht="21" customHeight="1" thickBot="1">
      <c r="B9" s="82" t="s">
        <v>165</v>
      </c>
      <c r="C9" s="83"/>
      <c r="D9" s="83"/>
      <c r="E9" s="83"/>
      <c r="F9" s="83"/>
      <c r="G9" s="83"/>
      <c r="H9" s="83"/>
      <c r="I9" s="4" t="s">
        <v>2</v>
      </c>
      <c r="J9" s="59">
        <f>'QUADRO %'!K35</f>
        <v>40</v>
      </c>
    </row>
    <row r="11" ht="18">
      <c r="B11" s="2" t="s">
        <v>3</v>
      </c>
    </row>
    <row r="13" spans="2:10" ht="16.5">
      <c r="B13" s="3" t="s">
        <v>4</v>
      </c>
      <c r="G13" s="3" t="s">
        <v>5</v>
      </c>
      <c r="I13" s="3" t="s">
        <v>6</v>
      </c>
      <c r="J13" s="3" t="s">
        <v>7</v>
      </c>
    </row>
    <row r="14" ht="8.25" customHeight="1"/>
    <row r="15" spans="2:10" ht="14.25">
      <c r="B15" s="84" t="s">
        <v>166</v>
      </c>
      <c r="C15" s="84"/>
      <c r="D15" s="84"/>
      <c r="E15" s="84"/>
      <c r="F15" s="84"/>
      <c r="G15" s="81">
        <f>(I15/J9)*100%</f>
        <v>0.25</v>
      </c>
      <c r="H15" s="81"/>
      <c r="I15" s="5">
        <f>J9/4</f>
        <v>10</v>
      </c>
      <c r="J15" s="62">
        <f>I15</f>
        <v>10</v>
      </c>
    </row>
    <row r="16" spans="2:10" ht="14.25">
      <c r="B16" s="78" t="s">
        <v>167</v>
      </c>
      <c r="C16" s="79"/>
      <c r="D16" s="79"/>
      <c r="E16" s="79"/>
      <c r="F16" s="80"/>
      <c r="G16" s="81">
        <f>(I16/J9)*100%</f>
        <v>0.25</v>
      </c>
      <c r="H16" s="81"/>
      <c r="I16" s="5">
        <f>J9/4</f>
        <v>10</v>
      </c>
      <c r="J16" s="62">
        <f>I16</f>
        <v>10</v>
      </c>
    </row>
    <row r="17" spans="2:10" ht="14.25">
      <c r="B17" s="78" t="s">
        <v>168</v>
      </c>
      <c r="C17" s="79"/>
      <c r="D17" s="79"/>
      <c r="E17" s="79"/>
      <c r="F17" s="80"/>
      <c r="G17" s="81">
        <f>(I17/J9)*100%</f>
        <v>0.25</v>
      </c>
      <c r="H17" s="81"/>
      <c r="I17" s="5">
        <f>J9/4</f>
        <v>10</v>
      </c>
      <c r="J17" s="62">
        <f>I17</f>
        <v>10</v>
      </c>
    </row>
    <row r="18" spans="2:10" ht="14.25">
      <c r="B18" s="78" t="s">
        <v>169</v>
      </c>
      <c r="C18" s="79"/>
      <c r="D18" s="79"/>
      <c r="E18" s="79"/>
      <c r="F18" s="80"/>
      <c r="G18" s="81">
        <f>(I18/J9)*100%</f>
        <v>0.25</v>
      </c>
      <c r="H18" s="81"/>
      <c r="I18" s="5">
        <f>J9/4</f>
        <v>10</v>
      </c>
      <c r="J18" s="62">
        <f>I18</f>
        <v>10</v>
      </c>
    </row>
    <row r="19" spans="2:10" ht="14.25">
      <c r="B19" s="78"/>
      <c r="C19" s="79"/>
      <c r="D19" s="79"/>
      <c r="E19" s="79"/>
      <c r="F19" s="80"/>
      <c r="G19" s="81"/>
      <c r="H19" s="81"/>
      <c r="I19" s="5"/>
      <c r="J19" s="62"/>
    </row>
    <row r="20" spans="2:10" ht="14.25">
      <c r="B20" s="78"/>
      <c r="C20" s="79"/>
      <c r="D20" s="79"/>
      <c r="E20" s="79"/>
      <c r="F20" s="80"/>
      <c r="G20" s="81"/>
      <c r="H20" s="81"/>
      <c r="I20" s="5"/>
      <c r="J20" s="62"/>
    </row>
    <row r="21" spans="2:10" ht="14.25">
      <c r="B21" s="76"/>
      <c r="C21" s="86"/>
      <c r="D21" s="86"/>
      <c r="E21" s="86"/>
      <c r="F21" s="77"/>
      <c r="G21" s="76"/>
      <c r="H21" s="77"/>
      <c r="I21" s="6"/>
      <c r="J21" s="62"/>
    </row>
    <row r="22" spans="2:10" ht="14.25">
      <c r="B22" s="76"/>
      <c r="C22" s="86"/>
      <c r="D22" s="86"/>
      <c r="E22" s="86"/>
      <c r="F22" s="77"/>
      <c r="G22" s="76"/>
      <c r="H22" s="77"/>
      <c r="I22" s="6"/>
      <c r="J22" s="62"/>
    </row>
    <row r="23" ht="14.25">
      <c r="J23" s="67"/>
    </row>
    <row r="24" ht="14.25">
      <c r="J24" s="67"/>
    </row>
    <row r="25" ht="14.25">
      <c r="J25" s="67"/>
    </row>
    <row r="26" ht="14.25">
      <c r="J26" s="67"/>
    </row>
    <row r="27" ht="14.25">
      <c r="J27" s="67"/>
    </row>
    <row r="28" ht="14.25">
      <c r="J28" s="67"/>
    </row>
    <row r="29" spans="2:10" ht="15">
      <c r="B29" s="9" t="s">
        <v>9</v>
      </c>
      <c r="G29" s="85">
        <f>SUM(G15:H22)</f>
        <v>1</v>
      </c>
      <c r="H29" s="77"/>
      <c r="J29" s="62">
        <f>SUM(J15:J22)</f>
        <v>40</v>
      </c>
    </row>
    <row r="31" ht="15">
      <c r="B31" s="8" t="s">
        <v>10</v>
      </c>
    </row>
    <row r="34" spans="2:9" ht="18">
      <c r="B34" s="7" t="s">
        <v>11</v>
      </c>
      <c r="I34" s="7" t="s">
        <v>12</v>
      </c>
    </row>
  </sheetData>
  <sheetProtection/>
  <mergeCells count="18">
    <mergeCell ref="G22:H22"/>
    <mergeCell ref="B17:F17"/>
    <mergeCell ref="G17:H17"/>
    <mergeCell ref="B9:H9"/>
    <mergeCell ref="B15:F15"/>
    <mergeCell ref="G15:H15"/>
    <mergeCell ref="B16:F16"/>
    <mergeCell ref="G16:H16"/>
    <mergeCell ref="G29:H29"/>
    <mergeCell ref="B18:F18"/>
    <mergeCell ref="G18:H18"/>
    <mergeCell ref="B19:F19"/>
    <mergeCell ref="G19:H19"/>
    <mergeCell ref="B20:F20"/>
    <mergeCell ref="G20:H20"/>
    <mergeCell ref="B21:F21"/>
    <mergeCell ref="G21:H21"/>
    <mergeCell ref="B22:F22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B4:J34"/>
  <sheetViews>
    <sheetView zoomScalePageLayoutView="0" workbookViewId="0" topLeftCell="A1">
      <selection activeCell="O22" sqref="O21:O22"/>
    </sheetView>
  </sheetViews>
  <sheetFormatPr defaultColWidth="9.140625" defaultRowHeight="15"/>
  <cols>
    <col min="8" max="8" width="10.57421875" style="0" customWidth="1"/>
    <col min="9" max="9" width="15.00390625" style="0" customWidth="1"/>
    <col min="10" max="10" width="14.140625" style="0" customWidth="1"/>
    <col min="11" max="11" width="4.57421875" style="0" customWidth="1"/>
  </cols>
  <sheetData>
    <row r="4" spans="2:5" ht="21">
      <c r="B4" s="1" t="s">
        <v>0</v>
      </c>
      <c r="C4" s="1"/>
      <c r="D4" s="1"/>
      <c r="E4" s="1"/>
    </row>
    <row r="8" ht="15" thickBot="1"/>
    <row r="9" spans="2:10" ht="21" customHeight="1" thickBot="1">
      <c r="B9" s="82" t="s">
        <v>170</v>
      </c>
      <c r="C9" s="83"/>
      <c r="D9" s="83"/>
      <c r="E9" s="83"/>
      <c r="F9" s="83"/>
      <c r="G9" s="83"/>
      <c r="H9" s="83"/>
      <c r="I9" s="4" t="s">
        <v>2</v>
      </c>
      <c r="J9" s="59">
        <f>'QUADRO %'!K30</f>
        <v>10</v>
      </c>
    </row>
    <row r="11" ht="18">
      <c r="B11" s="2" t="s">
        <v>3</v>
      </c>
    </row>
    <row r="13" spans="2:10" ht="16.5">
      <c r="B13" s="3" t="s">
        <v>4</v>
      </c>
      <c r="G13" s="3" t="s">
        <v>5</v>
      </c>
      <c r="I13" s="3" t="s">
        <v>6</v>
      </c>
      <c r="J13" s="3" t="s">
        <v>7</v>
      </c>
    </row>
    <row r="14" ht="8.25" customHeight="1"/>
    <row r="15" spans="2:10" ht="14.25">
      <c r="B15" s="84" t="s">
        <v>171</v>
      </c>
      <c r="C15" s="84"/>
      <c r="D15" s="84"/>
      <c r="E15" s="84"/>
      <c r="F15" s="84"/>
      <c r="G15" s="81">
        <f>(I15/J9)*100%</f>
        <v>0.5</v>
      </c>
      <c r="H15" s="81"/>
      <c r="I15" s="5">
        <f>J9/2</f>
        <v>5</v>
      </c>
      <c r="J15" s="62">
        <f>I15</f>
        <v>5</v>
      </c>
    </row>
    <row r="16" spans="2:10" ht="14.25">
      <c r="B16" s="78" t="s">
        <v>172</v>
      </c>
      <c r="C16" s="79"/>
      <c r="D16" s="79"/>
      <c r="E16" s="79"/>
      <c r="F16" s="80"/>
      <c r="G16" s="81">
        <f>(I16/J9)*100%</f>
        <v>0.5</v>
      </c>
      <c r="H16" s="81"/>
      <c r="I16" s="5">
        <f>J9/2</f>
        <v>5</v>
      </c>
      <c r="J16" s="62">
        <f>I16</f>
        <v>5</v>
      </c>
    </row>
    <row r="17" spans="2:10" ht="14.25">
      <c r="B17" s="78"/>
      <c r="C17" s="79"/>
      <c r="D17" s="79"/>
      <c r="E17" s="79"/>
      <c r="F17" s="80"/>
      <c r="G17" s="81"/>
      <c r="H17" s="81"/>
      <c r="I17" s="5"/>
      <c r="J17" s="62"/>
    </row>
    <row r="18" spans="2:10" ht="14.25">
      <c r="B18" s="78"/>
      <c r="C18" s="79"/>
      <c r="D18" s="79"/>
      <c r="E18" s="79"/>
      <c r="F18" s="80"/>
      <c r="G18" s="81"/>
      <c r="H18" s="81"/>
      <c r="I18" s="5"/>
      <c r="J18" s="62"/>
    </row>
    <row r="19" spans="2:10" ht="14.25">
      <c r="B19" s="78"/>
      <c r="C19" s="79"/>
      <c r="D19" s="79"/>
      <c r="E19" s="79"/>
      <c r="F19" s="80"/>
      <c r="G19" s="81"/>
      <c r="H19" s="81"/>
      <c r="I19" s="5"/>
      <c r="J19" s="62"/>
    </row>
    <row r="20" spans="2:10" ht="14.25">
      <c r="B20" s="78"/>
      <c r="C20" s="79"/>
      <c r="D20" s="79"/>
      <c r="E20" s="79"/>
      <c r="F20" s="80"/>
      <c r="G20" s="81"/>
      <c r="H20" s="81"/>
      <c r="I20" s="5"/>
      <c r="J20" s="62"/>
    </row>
    <row r="21" spans="2:10" ht="14.25">
      <c r="B21" s="76"/>
      <c r="C21" s="86"/>
      <c r="D21" s="86"/>
      <c r="E21" s="86"/>
      <c r="F21" s="77"/>
      <c r="G21" s="76"/>
      <c r="H21" s="77"/>
      <c r="I21" s="6"/>
      <c r="J21" s="62"/>
    </row>
    <row r="22" spans="2:10" ht="14.25">
      <c r="B22" s="76"/>
      <c r="C22" s="86"/>
      <c r="D22" s="86"/>
      <c r="E22" s="86"/>
      <c r="F22" s="77"/>
      <c r="G22" s="76"/>
      <c r="H22" s="77"/>
      <c r="I22" s="6"/>
      <c r="J22" s="62"/>
    </row>
    <row r="23" ht="14.25">
      <c r="J23" s="67"/>
    </row>
    <row r="24" ht="14.25">
      <c r="J24" s="67"/>
    </row>
    <row r="25" ht="14.25">
      <c r="J25" s="67"/>
    </row>
    <row r="26" ht="14.25">
      <c r="J26" s="67"/>
    </row>
    <row r="27" ht="14.25">
      <c r="J27" s="67"/>
    </row>
    <row r="28" ht="14.25">
      <c r="J28" s="67"/>
    </row>
    <row r="29" spans="2:10" ht="15">
      <c r="B29" s="9" t="s">
        <v>9</v>
      </c>
      <c r="G29" s="85">
        <f>SUM(G15:H22)</f>
        <v>1</v>
      </c>
      <c r="H29" s="77"/>
      <c r="J29" s="62">
        <f>SUM(J15:J22)</f>
        <v>10</v>
      </c>
    </row>
    <row r="31" ht="15">
      <c r="B31" s="8" t="s">
        <v>10</v>
      </c>
    </row>
    <row r="34" spans="2:9" ht="18">
      <c r="B34" s="7" t="s">
        <v>11</v>
      </c>
      <c r="I34" s="7" t="s">
        <v>12</v>
      </c>
    </row>
  </sheetData>
  <sheetProtection/>
  <mergeCells count="18">
    <mergeCell ref="G22:H22"/>
    <mergeCell ref="B17:F17"/>
    <mergeCell ref="G17:H17"/>
    <mergeCell ref="B9:H9"/>
    <mergeCell ref="B15:F15"/>
    <mergeCell ref="G15:H15"/>
    <mergeCell ref="B16:F16"/>
    <mergeCell ref="G16:H16"/>
    <mergeCell ref="G29:H29"/>
    <mergeCell ref="B18:F18"/>
    <mergeCell ref="G18:H18"/>
    <mergeCell ref="B19:F19"/>
    <mergeCell ref="G19:H19"/>
    <mergeCell ref="B20:F20"/>
    <mergeCell ref="G20:H20"/>
    <mergeCell ref="B21:F21"/>
    <mergeCell ref="G21:H21"/>
    <mergeCell ref="B22:F22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B4:J34"/>
  <sheetViews>
    <sheetView zoomScalePageLayoutView="0" workbookViewId="0" topLeftCell="A1">
      <selection activeCell="J23" sqref="J23"/>
    </sheetView>
  </sheetViews>
  <sheetFormatPr defaultColWidth="9.140625" defaultRowHeight="15"/>
  <cols>
    <col min="8" max="8" width="10.57421875" style="0" customWidth="1"/>
    <col min="9" max="9" width="15.00390625" style="0" customWidth="1"/>
    <col min="10" max="10" width="14.140625" style="0" customWidth="1"/>
    <col min="11" max="11" width="4.57421875" style="0" customWidth="1"/>
  </cols>
  <sheetData>
    <row r="4" spans="2:5" ht="21">
      <c r="B4" s="1" t="s">
        <v>0</v>
      </c>
      <c r="C4" s="1"/>
      <c r="D4" s="1"/>
      <c r="E4" s="1"/>
    </row>
    <row r="8" ht="15" thickBot="1"/>
    <row r="9" spans="2:10" ht="21" customHeight="1" thickBot="1">
      <c r="B9" s="82" t="s">
        <v>173</v>
      </c>
      <c r="C9" s="83"/>
      <c r="D9" s="83"/>
      <c r="E9" s="83"/>
      <c r="F9" s="83"/>
      <c r="G9" s="83"/>
      <c r="H9" s="83"/>
      <c r="I9" s="4" t="s">
        <v>2</v>
      </c>
      <c r="J9" s="68">
        <f>'QUADRO %'!K33</f>
        <v>125</v>
      </c>
    </row>
    <row r="11" ht="18">
      <c r="B11" s="2" t="s">
        <v>3</v>
      </c>
    </row>
    <row r="13" spans="2:10" ht="16.5">
      <c r="B13" s="3" t="s">
        <v>4</v>
      </c>
      <c r="G13" s="3" t="s">
        <v>5</v>
      </c>
      <c r="I13" s="3" t="s">
        <v>6</v>
      </c>
      <c r="J13" s="3" t="s">
        <v>7</v>
      </c>
    </row>
    <row r="14" ht="8.25" customHeight="1"/>
    <row r="15" spans="2:10" ht="14.25">
      <c r="B15" s="104"/>
      <c r="C15" s="104"/>
      <c r="D15" s="104"/>
      <c r="E15" s="104"/>
      <c r="F15" s="104"/>
      <c r="G15" s="81">
        <f>(I15/J9)*100%</f>
        <v>0</v>
      </c>
      <c r="H15" s="81"/>
      <c r="I15" s="5">
        <v>0</v>
      </c>
      <c r="J15" s="5">
        <f>I15</f>
        <v>0</v>
      </c>
    </row>
    <row r="16" spans="2:10" ht="14.25">
      <c r="B16" s="101"/>
      <c r="C16" s="102"/>
      <c r="D16" s="102"/>
      <c r="E16" s="102"/>
      <c r="F16" s="103"/>
      <c r="G16" s="81">
        <f>(I16/J9)*100%</f>
        <v>0</v>
      </c>
      <c r="H16" s="81"/>
      <c r="I16" s="5">
        <v>0</v>
      </c>
      <c r="J16" s="5">
        <f>I16</f>
        <v>0</v>
      </c>
    </row>
    <row r="17" spans="2:10" ht="14.25">
      <c r="B17" s="101"/>
      <c r="C17" s="102"/>
      <c r="D17" s="102"/>
      <c r="E17" s="102"/>
      <c r="F17" s="103"/>
      <c r="G17" s="81">
        <f>(I17/J9)*100%</f>
        <v>0</v>
      </c>
      <c r="H17" s="81"/>
      <c r="I17" s="5">
        <v>0</v>
      </c>
      <c r="J17" s="5">
        <f>I17</f>
        <v>0</v>
      </c>
    </row>
    <row r="18" spans="2:10" ht="14.25">
      <c r="B18" s="78"/>
      <c r="C18" s="79"/>
      <c r="D18" s="79"/>
      <c r="E18" s="79"/>
      <c r="F18" s="80"/>
      <c r="G18" s="81"/>
      <c r="H18" s="81"/>
      <c r="I18" s="5"/>
      <c r="J18" s="5"/>
    </row>
    <row r="19" spans="2:10" ht="14.25">
      <c r="B19" s="78"/>
      <c r="C19" s="79"/>
      <c r="D19" s="79"/>
      <c r="E19" s="79"/>
      <c r="F19" s="80"/>
      <c r="G19" s="81"/>
      <c r="H19" s="81"/>
      <c r="I19" s="5"/>
      <c r="J19" s="5"/>
    </row>
    <row r="20" spans="2:10" ht="14.25">
      <c r="B20" s="78"/>
      <c r="C20" s="79"/>
      <c r="D20" s="79"/>
      <c r="E20" s="79"/>
      <c r="F20" s="80"/>
      <c r="G20" s="81"/>
      <c r="H20" s="81"/>
      <c r="I20" s="5"/>
      <c r="J20" s="5"/>
    </row>
    <row r="21" spans="2:10" ht="14.25">
      <c r="B21" s="76"/>
      <c r="C21" s="86"/>
      <c r="D21" s="86"/>
      <c r="E21" s="86"/>
      <c r="F21" s="77"/>
      <c r="G21" s="76"/>
      <c r="H21" s="77"/>
      <c r="I21" s="6"/>
      <c r="J21" s="6"/>
    </row>
    <row r="22" spans="2:10" ht="14.25">
      <c r="B22" s="76"/>
      <c r="C22" s="86"/>
      <c r="D22" s="86"/>
      <c r="E22" s="86"/>
      <c r="F22" s="77"/>
      <c r="G22" s="76"/>
      <c r="H22" s="77"/>
      <c r="I22" s="6"/>
      <c r="J22" s="6"/>
    </row>
    <row r="29" spans="2:10" ht="15">
      <c r="B29" s="9" t="s">
        <v>9</v>
      </c>
      <c r="G29" s="85">
        <f>SUM(G15:H22)</f>
        <v>0</v>
      </c>
      <c r="H29" s="77"/>
      <c r="J29" s="5">
        <f>SUM(J15:J22)</f>
        <v>0</v>
      </c>
    </row>
    <row r="31" ht="15">
      <c r="B31" s="8" t="s">
        <v>10</v>
      </c>
    </row>
    <row r="34" spans="2:9" ht="18">
      <c r="B34" s="7" t="s">
        <v>11</v>
      </c>
      <c r="I34" s="7" t="s">
        <v>12</v>
      </c>
    </row>
  </sheetData>
  <sheetProtection/>
  <mergeCells count="18">
    <mergeCell ref="G22:H22"/>
    <mergeCell ref="B17:F17"/>
    <mergeCell ref="G17:H17"/>
    <mergeCell ref="B9:H9"/>
    <mergeCell ref="B15:F15"/>
    <mergeCell ref="G15:H15"/>
    <mergeCell ref="B16:F16"/>
    <mergeCell ref="G16:H16"/>
    <mergeCell ref="G29:H29"/>
    <mergeCell ref="B18:F18"/>
    <mergeCell ref="G18:H18"/>
    <mergeCell ref="B19:F19"/>
    <mergeCell ref="G19:H19"/>
    <mergeCell ref="B20:F20"/>
    <mergeCell ref="G20:H20"/>
    <mergeCell ref="B21:F21"/>
    <mergeCell ref="G21:H21"/>
    <mergeCell ref="B22:F22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B5:D13"/>
  <sheetViews>
    <sheetView zoomScalePageLayoutView="0" workbookViewId="0" topLeftCell="A1">
      <selection activeCell="G20" sqref="G20"/>
    </sheetView>
  </sheetViews>
  <sheetFormatPr defaultColWidth="9.140625" defaultRowHeight="15"/>
  <cols>
    <col min="2" max="2" width="53.7109375" style="0" customWidth="1"/>
    <col min="3" max="3" width="11.140625" style="0" customWidth="1"/>
  </cols>
  <sheetData>
    <row r="5" spans="2:4" ht="25.5">
      <c r="B5" s="11" t="s">
        <v>104</v>
      </c>
      <c r="C5" s="11"/>
      <c r="D5" s="11" t="s">
        <v>109</v>
      </c>
    </row>
    <row r="7" spans="2:4" ht="21">
      <c r="B7" s="10" t="s">
        <v>174</v>
      </c>
      <c r="C7" s="12"/>
      <c r="D7" s="63">
        <f>Marsicovetere!J9</f>
        <v>35</v>
      </c>
    </row>
    <row r="8" spans="2:4" ht="21">
      <c r="B8" s="10" t="s">
        <v>140</v>
      </c>
      <c r="C8" s="12"/>
      <c r="D8" s="63">
        <f>'Marsico nuovo'!J9</f>
        <v>150</v>
      </c>
    </row>
    <row r="9" spans="2:4" ht="21">
      <c r="B9" s="10" t="s">
        <v>150</v>
      </c>
      <c r="C9" s="12"/>
      <c r="D9" s="63">
        <f>Paterno!J9</f>
        <v>40</v>
      </c>
    </row>
    <row r="10" spans="2:4" ht="21">
      <c r="B10" s="10" t="s">
        <v>175</v>
      </c>
      <c r="C10" s="12"/>
      <c r="D10" s="63">
        <f>Tramutola!J9</f>
        <v>10</v>
      </c>
    </row>
    <row r="11" spans="2:4" ht="21">
      <c r="B11" s="10" t="s">
        <v>149</v>
      </c>
      <c r="C11" s="12"/>
      <c r="D11" s="63">
        <f>Viggiano!J9</f>
        <v>125</v>
      </c>
    </row>
    <row r="12" ht="21" thickBot="1">
      <c r="D12" s="66"/>
    </row>
    <row r="13" spans="2:4" ht="21" thickBot="1">
      <c r="B13" s="13" t="s">
        <v>9</v>
      </c>
      <c r="D13" s="64">
        <f>SUM(D7:D12)</f>
        <v>360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B4:J34"/>
  <sheetViews>
    <sheetView zoomScalePageLayoutView="0" workbookViewId="0" topLeftCell="A1">
      <selection activeCell="L9" sqref="L9"/>
    </sheetView>
  </sheetViews>
  <sheetFormatPr defaultColWidth="9.140625" defaultRowHeight="15"/>
  <cols>
    <col min="8" max="8" width="10.57421875" style="0" customWidth="1"/>
    <col min="9" max="9" width="15.00390625" style="0" customWidth="1"/>
    <col min="10" max="10" width="14.140625" style="0" customWidth="1"/>
    <col min="11" max="11" width="4.57421875" style="0" customWidth="1"/>
  </cols>
  <sheetData>
    <row r="4" spans="2:5" ht="21">
      <c r="B4" s="1" t="s">
        <v>0</v>
      </c>
      <c r="C4" s="1"/>
      <c r="D4" s="1"/>
      <c r="E4" s="1"/>
    </row>
    <row r="8" ht="15" thickBot="1"/>
    <row r="9" spans="2:10" ht="21" customHeight="1" thickBot="1">
      <c r="B9" s="82" t="s">
        <v>176</v>
      </c>
      <c r="C9" s="83"/>
      <c r="D9" s="83"/>
      <c r="E9" s="83"/>
      <c r="F9" s="83"/>
      <c r="G9" s="83"/>
      <c r="H9" s="83"/>
      <c r="I9" s="4" t="s">
        <v>2</v>
      </c>
      <c r="J9" s="59">
        <f>'QUADRO %'!K20</f>
        <v>20</v>
      </c>
    </row>
    <row r="11" ht="18">
      <c r="B11" s="2" t="s">
        <v>3</v>
      </c>
    </row>
    <row r="13" spans="2:10" ht="16.5">
      <c r="B13" s="3" t="s">
        <v>4</v>
      </c>
      <c r="G13" s="3" t="s">
        <v>5</v>
      </c>
      <c r="I13" s="3" t="s">
        <v>6</v>
      </c>
      <c r="J13" s="3" t="s">
        <v>7</v>
      </c>
    </row>
    <row r="14" ht="8.25" customHeight="1"/>
    <row r="15" spans="2:10" ht="14.25">
      <c r="B15" s="84" t="s">
        <v>177</v>
      </c>
      <c r="C15" s="84"/>
      <c r="D15" s="84"/>
      <c r="E15" s="84"/>
      <c r="F15" s="84"/>
      <c r="G15" s="81">
        <f>(I15/J9)*100%</f>
        <v>0.33333333333333337</v>
      </c>
      <c r="H15" s="81"/>
      <c r="I15" s="5">
        <f>J9/3</f>
        <v>6.666666666666667</v>
      </c>
      <c r="J15" s="62">
        <f>I15</f>
        <v>6.666666666666667</v>
      </c>
    </row>
    <row r="16" spans="2:10" ht="14.25">
      <c r="B16" s="78" t="s">
        <v>178</v>
      </c>
      <c r="C16" s="79"/>
      <c r="D16" s="79"/>
      <c r="E16" s="79"/>
      <c r="F16" s="80"/>
      <c r="G16" s="81">
        <f>(I16/J9)*100%</f>
        <v>0.33333333333333337</v>
      </c>
      <c r="H16" s="81"/>
      <c r="I16" s="5">
        <f>J9/3</f>
        <v>6.666666666666667</v>
      </c>
      <c r="J16" s="62">
        <f>I16</f>
        <v>6.666666666666667</v>
      </c>
    </row>
    <row r="17" spans="2:10" ht="14.25">
      <c r="B17" s="78" t="s">
        <v>179</v>
      </c>
      <c r="C17" s="79"/>
      <c r="D17" s="79"/>
      <c r="E17" s="79"/>
      <c r="F17" s="80"/>
      <c r="G17" s="81">
        <f>(I17/J9)*100%</f>
        <v>0.33333333333333337</v>
      </c>
      <c r="H17" s="81"/>
      <c r="I17" s="5">
        <f>J9/3</f>
        <v>6.666666666666667</v>
      </c>
      <c r="J17" s="62">
        <f>I17</f>
        <v>6.666666666666667</v>
      </c>
    </row>
    <row r="18" spans="2:10" ht="14.25">
      <c r="B18" s="78"/>
      <c r="C18" s="79"/>
      <c r="D18" s="79"/>
      <c r="E18" s="79"/>
      <c r="F18" s="80"/>
      <c r="G18" s="81"/>
      <c r="H18" s="81"/>
      <c r="I18" s="5"/>
      <c r="J18" s="62"/>
    </row>
    <row r="19" spans="2:10" ht="14.25">
      <c r="B19" s="78"/>
      <c r="C19" s="79"/>
      <c r="D19" s="79"/>
      <c r="E19" s="79"/>
      <c r="F19" s="80"/>
      <c r="G19" s="81"/>
      <c r="H19" s="81"/>
      <c r="I19" s="5"/>
      <c r="J19" s="62"/>
    </row>
    <row r="20" spans="2:10" ht="14.25">
      <c r="B20" s="78"/>
      <c r="C20" s="79"/>
      <c r="D20" s="79"/>
      <c r="E20" s="79"/>
      <c r="F20" s="80"/>
      <c r="G20" s="81"/>
      <c r="H20" s="81"/>
      <c r="I20" s="5"/>
      <c r="J20" s="62"/>
    </row>
    <row r="21" spans="2:10" ht="14.25">
      <c r="B21" s="76"/>
      <c r="C21" s="86"/>
      <c r="D21" s="86"/>
      <c r="E21" s="86"/>
      <c r="F21" s="77"/>
      <c r="G21" s="76"/>
      <c r="H21" s="77"/>
      <c r="I21" s="6"/>
      <c r="J21" s="62"/>
    </row>
    <row r="22" spans="2:10" ht="14.25">
      <c r="B22" s="76"/>
      <c r="C22" s="86"/>
      <c r="D22" s="86"/>
      <c r="E22" s="86"/>
      <c r="F22" s="77"/>
      <c r="G22" s="76"/>
      <c r="H22" s="77"/>
      <c r="I22" s="6"/>
      <c r="J22" s="62"/>
    </row>
    <row r="23" ht="14.25">
      <c r="J23" s="67"/>
    </row>
    <row r="24" ht="14.25">
      <c r="J24" s="67"/>
    </row>
    <row r="25" ht="14.25">
      <c r="J25" s="67"/>
    </row>
    <row r="26" ht="14.25">
      <c r="J26" s="67"/>
    </row>
    <row r="27" ht="14.25">
      <c r="J27" s="67"/>
    </row>
    <row r="28" ht="14.25">
      <c r="J28" s="67"/>
    </row>
    <row r="29" spans="2:10" ht="15">
      <c r="B29" s="9" t="s">
        <v>9</v>
      </c>
      <c r="G29" s="91">
        <f>SUM(G15:H22)</f>
        <v>1</v>
      </c>
      <c r="H29" s="92"/>
      <c r="J29" s="62">
        <f>SUM(J15:J22)</f>
        <v>20</v>
      </c>
    </row>
    <row r="31" ht="15">
      <c r="B31" s="8" t="s">
        <v>10</v>
      </c>
    </row>
    <row r="34" spans="2:9" ht="18">
      <c r="B34" s="7" t="s">
        <v>11</v>
      </c>
      <c r="I34" s="7" t="s">
        <v>12</v>
      </c>
    </row>
  </sheetData>
  <sheetProtection/>
  <mergeCells count="18">
    <mergeCell ref="G22:H22"/>
    <mergeCell ref="B17:F17"/>
    <mergeCell ref="G17:H17"/>
    <mergeCell ref="B9:H9"/>
    <mergeCell ref="B15:F15"/>
    <mergeCell ref="G15:H15"/>
    <mergeCell ref="B16:F16"/>
    <mergeCell ref="G16:H16"/>
    <mergeCell ref="G29:H29"/>
    <mergeCell ref="B18:F18"/>
    <mergeCell ref="G18:H18"/>
    <mergeCell ref="B19:F19"/>
    <mergeCell ref="G19:H19"/>
    <mergeCell ref="B20:F20"/>
    <mergeCell ref="G20:H20"/>
    <mergeCell ref="B21:F21"/>
    <mergeCell ref="G21:H21"/>
    <mergeCell ref="B22:F22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B4:J34"/>
  <sheetViews>
    <sheetView zoomScalePageLayoutView="0" workbookViewId="0" topLeftCell="A1">
      <selection activeCell="N18" sqref="N17:N18"/>
    </sheetView>
  </sheetViews>
  <sheetFormatPr defaultColWidth="9.140625" defaultRowHeight="15"/>
  <cols>
    <col min="8" max="8" width="10.57421875" style="0" customWidth="1"/>
    <col min="9" max="9" width="15.00390625" style="0" customWidth="1"/>
    <col min="10" max="10" width="14.140625" style="0" customWidth="1"/>
    <col min="11" max="11" width="4.57421875" style="0" customWidth="1"/>
  </cols>
  <sheetData>
    <row r="4" spans="2:5" ht="21">
      <c r="B4" s="1" t="s">
        <v>0</v>
      </c>
      <c r="C4" s="1"/>
      <c r="D4" s="1"/>
      <c r="E4" s="1"/>
    </row>
    <row r="8" ht="15" thickBot="1"/>
    <row r="9" spans="2:10" ht="21" customHeight="1" thickBot="1">
      <c r="B9" s="82" t="s">
        <v>180</v>
      </c>
      <c r="C9" s="83"/>
      <c r="D9" s="83"/>
      <c r="E9" s="83"/>
      <c r="F9" s="83"/>
      <c r="G9" s="83"/>
      <c r="H9" s="83"/>
      <c r="I9" s="4" t="s">
        <v>2</v>
      </c>
      <c r="J9" s="59">
        <f>'QUADRO %'!K28</f>
        <v>30</v>
      </c>
    </row>
    <row r="11" ht="18">
      <c r="B11" s="2" t="s">
        <v>3</v>
      </c>
    </row>
    <row r="13" spans="2:10" ht="16.5">
      <c r="B13" s="3" t="s">
        <v>4</v>
      </c>
      <c r="G13" s="3" t="s">
        <v>5</v>
      </c>
      <c r="I13" s="3" t="s">
        <v>6</v>
      </c>
      <c r="J13" s="3" t="s">
        <v>7</v>
      </c>
    </row>
    <row r="14" ht="8.25" customHeight="1"/>
    <row r="15" spans="2:10" ht="14.25">
      <c r="B15" s="84" t="s">
        <v>181</v>
      </c>
      <c r="C15" s="84"/>
      <c r="D15" s="84"/>
      <c r="E15" s="84"/>
      <c r="F15" s="84"/>
      <c r="G15" s="81">
        <f>(I15/J9)*100%</f>
        <v>0.3333333333333333</v>
      </c>
      <c r="H15" s="81"/>
      <c r="I15" s="5">
        <f>J9/3</f>
        <v>10</v>
      </c>
      <c r="J15" s="62">
        <f>I15</f>
        <v>10</v>
      </c>
    </row>
    <row r="16" spans="2:10" ht="14.25">
      <c r="B16" s="78" t="s">
        <v>182</v>
      </c>
      <c r="C16" s="79"/>
      <c r="D16" s="79"/>
      <c r="E16" s="79"/>
      <c r="F16" s="80"/>
      <c r="G16" s="81">
        <f>(I16/J9)*100%</f>
        <v>0.3333333333333333</v>
      </c>
      <c r="H16" s="81"/>
      <c r="I16" s="5">
        <f>J9/3</f>
        <v>10</v>
      </c>
      <c r="J16" s="62">
        <f>I16</f>
        <v>10</v>
      </c>
    </row>
    <row r="17" spans="2:10" ht="14.25">
      <c r="B17" s="78" t="s">
        <v>183</v>
      </c>
      <c r="C17" s="79"/>
      <c r="D17" s="79"/>
      <c r="E17" s="79"/>
      <c r="F17" s="80"/>
      <c r="G17" s="81">
        <f>(I17/J9)*100%</f>
        <v>0.3333333333333333</v>
      </c>
      <c r="H17" s="81"/>
      <c r="I17" s="5">
        <f>J9/3</f>
        <v>10</v>
      </c>
      <c r="J17" s="62">
        <f>I17</f>
        <v>10</v>
      </c>
    </row>
    <row r="18" spans="2:10" ht="14.25">
      <c r="B18" s="78"/>
      <c r="C18" s="79"/>
      <c r="D18" s="79"/>
      <c r="E18" s="79"/>
      <c r="F18" s="80"/>
      <c r="G18" s="81"/>
      <c r="H18" s="81"/>
      <c r="I18" s="5"/>
      <c r="J18" s="62"/>
    </row>
    <row r="19" spans="2:10" ht="14.25">
      <c r="B19" s="78"/>
      <c r="C19" s="79"/>
      <c r="D19" s="79"/>
      <c r="E19" s="79"/>
      <c r="F19" s="80"/>
      <c r="G19" s="81"/>
      <c r="H19" s="81"/>
      <c r="I19" s="5"/>
      <c r="J19" s="62"/>
    </row>
    <row r="20" spans="2:10" ht="14.25">
      <c r="B20" s="78"/>
      <c r="C20" s="79"/>
      <c r="D20" s="79"/>
      <c r="E20" s="79"/>
      <c r="F20" s="80"/>
      <c r="G20" s="81"/>
      <c r="H20" s="81"/>
      <c r="I20" s="5"/>
      <c r="J20" s="62"/>
    </row>
    <row r="21" spans="2:10" ht="14.25">
      <c r="B21" s="76"/>
      <c r="C21" s="86"/>
      <c r="D21" s="86"/>
      <c r="E21" s="86"/>
      <c r="F21" s="77"/>
      <c r="G21" s="76"/>
      <c r="H21" s="77"/>
      <c r="I21" s="6"/>
      <c r="J21" s="62"/>
    </row>
    <row r="22" spans="2:10" ht="14.25">
      <c r="B22" s="76"/>
      <c r="C22" s="86"/>
      <c r="D22" s="86"/>
      <c r="E22" s="86"/>
      <c r="F22" s="77"/>
      <c r="G22" s="76"/>
      <c r="H22" s="77"/>
      <c r="I22" s="6"/>
      <c r="J22" s="62"/>
    </row>
    <row r="23" ht="14.25">
      <c r="J23" s="67"/>
    </row>
    <row r="24" ht="14.25">
      <c r="J24" s="67"/>
    </row>
    <row r="25" ht="14.25">
      <c r="J25" s="67"/>
    </row>
    <row r="26" ht="14.25">
      <c r="J26" s="67"/>
    </row>
    <row r="27" ht="14.25">
      <c r="J27" s="67"/>
    </row>
    <row r="28" ht="14.25">
      <c r="J28" s="67"/>
    </row>
    <row r="29" spans="2:10" ht="15">
      <c r="B29" s="9" t="s">
        <v>9</v>
      </c>
      <c r="G29" s="85">
        <f>SUM(G15:H22)</f>
        <v>1</v>
      </c>
      <c r="H29" s="77"/>
      <c r="J29" s="62">
        <f>SUM(J15:J22)</f>
        <v>30</v>
      </c>
    </row>
    <row r="31" ht="15">
      <c r="B31" s="8" t="s">
        <v>10</v>
      </c>
    </row>
    <row r="34" spans="2:9" ht="18">
      <c r="B34" s="7" t="s">
        <v>11</v>
      </c>
      <c r="I34" s="7" t="s">
        <v>12</v>
      </c>
    </row>
  </sheetData>
  <sheetProtection/>
  <mergeCells count="18">
    <mergeCell ref="G22:H22"/>
    <mergeCell ref="B17:F17"/>
    <mergeCell ref="G17:H17"/>
    <mergeCell ref="B9:H9"/>
    <mergeCell ref="B15:F15"/>
    <mergeCell ref="G15:H15"/>
    <mergeCell ref="B16:F16"/>
    <mergeCell ref="G16:H16"/>
    <mergeCell ref="G29:H29"/>
    <mergeCell ref="B18:F18"/>
    <mergeCell ref="G18:H18"/>
    <mergeCell ref="B19:F19"/>
    <mergeCell ref="G19:H19"/>
    <mergeCell ref="B20:F20"/>
    <mergeCell ref="G20:H20"/>
    <mergeCell ref="B21:F21"/>
    <mergeCell ref="G21:H21"/>
    <mergeCell ref="B22:F22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B4:J34"/>
  <sheetViews>
    <sheetView zoomScalePageLayoutView="0" workbookViewId="0" topLeftCell="A1">
      <selection activeCell="N23" sqref="N22:N23"/>
    </sheetView>
  </sheetViews>
  <sheetFormatPr defaultColWidth="9.140625" defaultRowHeight="15"/>
  <cols>
    <col min="8" max="8" width="10.57421875" style="0" customWidth="1"/>
    <col min="9" max="9" width="15.00390625" style="0" customWidth="1"/>
    <col min="10" max="10" width="14.140625" style="0" customWidth="1"/>
    <col min="11" max="11" width="4.57421875" style="0" customWidth="1"/>
  </cols>
  <sheetData>
    <row r="4" spans="2:5" ht="21">
      <c r="B4" s="1" t="s">
        <v>0</v>
      </c>
      <c r="C4" s="1"/>
      <c r="D4" s="1"/>
      <c r="E4" s="1"/>
    </row>
    <row r="8" ht="15" thickBot="1"/>
    <row r="9" spans="2:10" ht="21" customHeight="1" thickBot="1">
      <c r="B9" s="82" t="s">
        <v>184</v>
      </c>
      <c r="C9" s="83"/>
      <c r="D9" s="83"/>
      <c r="E9" s="83"/>
      <c r="F9" s="83"/>
      <c r="G9" s="83"/>
      <c r="H9" s="83"/>
      <c r="I9" s="4" t="s">
        <v>2</v>
      </c>
      <c r="J9" s="59">
        <f>'QUADRO %'!K21</f>
        <v>115</v>
      </c>
    </row>
    <row r="11" ht="18">
      <c r="B11" s="2" t="s">
        <v>3</v>
      </c>
    </row>
    <row r="13" spans="2:10" ht="16.5">
      <c r="B13" s="3" t="s">
        <v>4</v>
      </c>
      <c r="G13" s="3" t="s">
        <v>5</v>
      </c>
      <c r="I13" s="3" t="s">
        <v>6</v>
      </c>
      <c r="J13" s="3" t="s">
        <v>7</v>
      </c>
    </row>
    <row r="14" ht="8.25" customHeight="1"/>
    <row r="15" spans="2:10" ht="14.25">
      <c r="B15" s="84" t="s">
        <v>185</v>
      </c>
      <c r="C15" s="84"/>
      <c r="D15" s="84"/>
      <c r="E15" s="84"/>
      <c r="F15" s="84"/>
      <c r="G15" s="81">
        <f>(I15/J9)*100%</f>
        <v>0.2</v>
      </c>
      <c r="H15" s="81"/>
      <c r="I15" s="5">
        <f>J9/5</f>
        <v>23</v>
      </c>
      <c r="J15" s="62">
        <f>I15</f>
        <v>23</v>
      </c>
    </row>
    <row r="16" spans="2:10" ht="14.25">
      <c r="B16" s="78" t="s">
        <v>186</v>
      </c>
      <c r="C16" s="79"/>
      <c r="D16" s="79"/>
      <c r="E16" s="79"/>
      <c r="F16" s="80"/>
      <c r="G16" s="81">
        <f>(I16/J9)*100%</f>
        <v>0.2</v>
      </c>
      <c r="H16" s="81"/>
      <c r="I16" s="5">
        <f>J9/5</f>
        <v>23</v>
      </c>
      <c r="J16" s="62">
        <f>I16</f>
        <v>23</v>
      </c>
    </row>
    <row r="17" spans="2:10" ht="14.25">
      <c r="B17" s="78" t="s">
        <v>187</v>
      </c>
      <c r="C17" s="79"/>
      <c r="D17" s="79"/>
      <c r="E17" s="79"/>
      <c r="F17" s="80"/>
      <c r="G17" s="81">
        <f>(I17/J9)*100%</f>
        <v>0.2</v>
      </c>
      <c r="H17" s="81"/>
      <c r="I17" s="5">
        <f>J9/5</f>
        <v>23</v>
      </c>
      <c r="J17" s="62">
        <f>I17</f>
        <v>23</v>
      </c>
    </row>
    <row r="18" spans="2:10" ht="14.25">
      <c r="B18" s="78" t="s">
        <v>188</v>
      </c>
      <c r="C18" s="79"/>
      <c r="D18" s="79"/>
      <c r="E18" s="79"/>
      <c r="F18" s="80"/>
      <c r="G18" s="81">
        <f>(I18/J9)*100%</f>
        <v>0.2</v>
      </c>
      <c r="H18" s="81"/>
      <c r="I18" s="5">
        <f>J9/5</f>
        <v>23</v>
      </c>
      <c r="J18" s="62">
        <f>I18</f>
        <v>23</v>
      </c>
    </row>
    <row r="19" spans="2:10" ht="14.25">
      <c r="B19" s="78" t="s">
        <v>189</v>
      </c>
      <c r="C19" s="79"/>
      <c r="D19" s="79"/>
      <c r="E19" s="79"/>
      <c r="F19" s="80"/>
      <c r="G19" s="81">
        <f>(I19/J9)*100%</f>
        <v>0.2</v>
      </c>
      <c r="H19" s="81"/>
      <c r="I19" s="5">
        <f>J9/5</f>
        <v>23</v>
      </c>
      <c r="J19" s="62">
        <f>I19</f>
        <v>23</v>
      </c>
    </row>
    <row r="20" spans="2:10" ht="14.25">
      <c r="B20" s="78"/>
      <c r="C20" s="79"/>
      <c r="D20" s="79"/>
      <c r="E20" s="79"/>
      <c r="F20" s="80"/>
      <c r="G20" s="81"/>
      <c r="H20" s="81"/>
      <c r="I20" s="5"/>
      <c r="J20" s="62"/>
    </row>
    <row r="21" spans="2:10" ht="14.25">
      <c r="B21" s="76"/>
      <c r="C21" s="86"/>
      <c r="D21" s="86"/>
      <c r="E21" s="86"/>
      <c r="F21" s="77"/>
      <c r="G21" s="76"/>
      <c r="H21" s="77"/>
      <c r="I21" s="6"/>
      <c r="J21" s="62"/>
    </row>
    <row r="22" spans="2:10" ht="14.25">
      <c r="B22" s="76"/>
      <c r="C22" s="86"/>
      <c r="D22" s="86"/>
      <c r="E22" s="86"/>
      <c r="F22" s="77"/>
      <c r="G22" s="76"/>
      <c r="H22" s="77"/>
      <c r="I22" s="6"/>
      <c r="J22" s="62"/>
    </row>
    <row r="23" ht="14.25">
      <c r="J23" s="67"/>
    </row>
    <row r="24" ht="14.25">
      <c r="J24" s="67"/>
    </row>
    <row r="25" ht="14.25">
      <c r="J25" s="67"/>
    </row>
    <row r="26" ht="14.25">
      <c r="J26" s="67"/>
    </row>
    <row r="27" ht="14.25">
      <c r="J27" s="67"/>
    </row>
    <row r="28" ht="14.25">
      <c r="J28" s="67"/>
    </row>
    <row r="29" spans="2:10" ht="15">
      <c r="B29" s="9" t="s">
        <v>9</v>
      </c>
      <c r="G29" s="85">
        <f>SUM(G15:H22)</f>
        <v>1</v>
      </c>
      <c r="H29" s="77"/>
      <c r="J29" s="62">
        <f>SUM(J15:J22)</f>
        <v>115</v>
      </c>
    </row>
    <row r="31" ht="15">
      <c r="B31" s="8" t="s">
        <v>10</v>
      </c>
    </row>
    <row r="34" spans="2:9" ht="18">
      <c r="B34" s="7" t="s">
        <v>11</v>
      </c>
      <c r="I34" s="7" t="s">
        <v>12</v>
      </c>
    </row>
  </sheetData>
  <sheetProtection/>
  <mergeCells count="18">
    <mergeCell ref="G22:H22"/>
    <mergeCell ref="B17:F17"/>
    <mergeCell ref="G17:H17"/>
    <mergeCell ref="B9:H9"/>
    <mergeCell ref="B15:F15"/>
    <mergeCell ref="G15:H15"/>
    <mergeCell ref="B16:F16"/>
    <mergeCell ref="G16:H16"/>
    <mergeCell ref="G29:H29"/>
    <mergeCell ref="B18:F18"/>
    <mergeCell ref="G18:H18"/>
    <mergeCell ref="B19:F19"/>
    <mergeCell ref="G19:H19"/>
    <mergeCell ref="B20:F20"/>
    <mergeCell ref="G20:H20"/>
    <mergeCell ref="B21:F21"/>
    <mergeCell ref="G21:H21"/>
    <mergeCell ref="B22:F22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B4:J34"/>
  <sheetViews>
    <sheetView zoomScalePageLayoutView="0" workbookViewId="0" topLeftCell="A1">
      <selection activeCell="G11" sqref="G11"/>
    </sheetView>
  </sheetViews>
  <sheetFormatPr defaultColWidth="9.140625" defaultRowHeight="15"/>
  <cols>
    <col min="8" max="8" width="10.57421875" style="0" customWidth="1"/>
    <col min="9" max="9" width="15.00390625" style="0" customWidth="1"/>
    <col min="10" max="10" width="14.140625" style="0" customWidth="1"/>
    <col min="11" max="11" width="4.57421875" style="0" customWidth="1"/>
  </cols>
  <sheetData>
    <row r="4" spans="2:5" ht="21">
      <c r="B4" s="1" t="s">
        <v>0</v>
      </c>
      <c r="C4" s="1"/>
      <c r="D4" s="1"/>
      <c r="E4" s="1"/>
    </row>
    <row r="8" ht="15" thickBot="1"/>
    <row r="9" spans="2:10" ht="21" customHeight="1" thickBot="1">
      <c r="B9" s="82" t="s">
        <v>190</v>
      </c>
      <c r="C9" s="83"/>
      <c r="D9" s="83"/>
      <c r="E9" s="83"/>
      <c r="F9" s="83"/>
      <c r="G9" s="83"/>
      <c r="H9" s="83"/>
      <c r="I9" s="4" t="s">
        <v>2</v>
      </c>
      <c r="J9" s="68">
        <f>'QUADRO %'!K12</f>
        <v>105</v>
      </c>
    </row>
    <row r="11" ht="18">
      <c r="B11" s="2" t="s">
        <v>3</v>
      </c>
    </row>
    <row r="13" spans="2:10" ht="16.5">
      <c r="B13" s="3" t="s">
        <v>4</v>
      </c>
      <c r="G13" s="3" t="s">
        <v>5</v>
      </c>
      <c r="I13" s="3" t="s">
        <v>6</v>
      </c>
      <c r="J13" s="3" t="s">
        <v>7</v>
      </c>
    </row>
    <row r="14" ht="8.25" customHeight="1"/>
    <row r="15" spans="2:10" ht="14.25">
      <c r="B15" s="104"/>
      <c r="C15" s="104"/>
      <c r="D15" s="104"/>
      <c r="E15" s="104"/>
      <c r="F15" s="104"/>
      <c r="G15" s="81">
        <f>(I15/J9)*100%</f>
        <v>0</v>
      </c>
      <c r="H15" s="81"/>
      <c r="I15" s="5">
        <v>0</v>
      </c>
      <c r="J15" s="5">
        <f>I15</f>
        <v>0</v>
      </c>
    </row>
    <row r="16" spans="2:10" ht="14.25">
      <c r="B16" s="101"/>
      <c r="C16" s="102"/>
      <c r="D16" s="102"/>
      <c r="E16" s="102"/>
      <c r="F16" s="103"/>
      <c r="G16" s="81">
        <f>(I16/J9)*100%</f>
        <v>0</v>
      </c>
      <c r="H16" s="81"/>
      <c r="I16" s="5">
        <v>0</v>
      </c>
      <c r="J16" s="5">
        <f>I16</f>
        <v>0</v>
      </c>
    </row>
    <row r="17" spans="2:10" ht="14.25">
      <c r="B17" s="101"/>
      <c r="C17" s="102"/>
      <c r="D17" s="102"/>
      <c r="E17" s="102"/>
      <c r="F17" s="103"/>
      <c r="G17" s="81">
        <f>(I17/J9)*100%</f>
        <v>0</v>
      </c>
      <c r="H17" s="81"/>
      <c r="I17" s="5">
        <v>0</v>
      </c>
      <c r="J17" s="5">
        <f>I17</f>
        <v>0</v>
      </c>
    </row>
    <row r="18" spans="2:10" ht="14.25">
      <c r="B18" s="101"/>
      <c r="C18" s="102"/>
      <c r="D18" s="102"/>
      <c r="E18" s="102"/>
      <c r="F18" s="103"/>
      <c r="G18" s="81">
        <f>(I18/J9)*100%</f>
        <v>0</v>
      </c>
      <c r="H18" s="81"/>
      <c r="I18" s="5">
        <v>0</v>
      </c>
      <c r="J18" s="5">
        <f>I18</f>
        <v>0</v>
      </c>
    </row>
    <row r="19" spans="2:10" ht="14.25">
      <c r="B19" s="101"/>
      <c r="C19" s="102"/>
      <c r="D19" s="102"/>
      <c r="E19" s="102"/>
      <c r="F19" s="103"/>
      <c r="G19" s="81">
        <f>(I19/J9)*100%</f>
        <v>0</v>
      </c>
      <c r="H19" s="81"/>
      <c r="I19" s="5">
        <v>0</v>
      </c>
      <c r="J19" s="5">
        <f>I19</f>
        <v>0</v>
      </c>
    </row>
    <row r="20" spans="2:10" ht="14.25">
      <c r="B20" s="78"/>
      <c r="C20" s="79"/>
      <c r="D20" s="79"/>
      <c r="E20" s="79"/>
      <c r="F20" s="80"/>
      <c r="G20" s="81"/>
      <c r="H20" s="81"/>
      <c r="I20" s="5"/>
      <c r="J20" s="5"/>
    </row>
    <row r="21" spans="2:10" ht="14.25">
      <c r="B21" s="76"/>
      <c r="C21" s="86"/>
      <c r="D21" s="86"/>
      <c r="E21" s="86"/>
      <c r="F21" s="77"/>
      <c r="G21" s="76"/>
      <c r="H21" s="77"/>
      <c r="I21" s="6"/>
      <c r="J21" s="6"/>
    </row>
    <row r="22" spans="2:10" ht="14.25">
      <c r="B22" s="76"/>
      <c r="C22" s="86"/>
      <c r="D22" s="86"/>
      <c r="E22" s="86"/>
      <c r="F22" s="77"/>
      <c r="G22" s="76"/>
      <c r="H22" s="77"/>
      <c r="I22" s="6"/>
      <c r="J22" s="6"/>
    </row>
    <row r="29" spans="2:10" ht="15">
      <c r="B29" s="9" t="s">
        <v>9</v>
      </c>
      <c r="G29" s="85">
        <f>SUM(G15:H22)</f>
        <v>0</v>
      </c>
      <c r="H29" s="77"/>
      <c r="J29" s="5">
        <f>SUM(J15:J22)</f>
        <v>0</v>
      </c>
    </row>
    <row r="31" ht="15">
      <c r="B31" s="8" t="s">
        <v>10</v>
      </c>
    </row>
    <row r="34" spans="2:9" ht="18">
      <c r="B34" s="7" t="s">
        <v>11</v>
      </c>
      <c r="I34" s="7" t="s">
        <v>12</v>
      </c>
    </row>
  </sheetData>
  <sheetProtection/>
  <mergeCells count="18">
    <mergeCell ref="G22:H22"/>
    <mergeCell ref="B17:F17"/>
    <mergeCell ref="G17:H17"/>
    <mergeCell ref="B9:H9"/>
    <mergeCell ref="B15:F15"/>
    <mergeCell ref="G15:H15"/>
    <mergeCell ref="B16:F16"/>
    <mergeCell ref="G16:H16"/>
    <mergeCell ref="G29:H29"/>
    <mergeCell ref="B18:F18"/>
    <mergeCell ref="G18:H18"/>
    <mergeCell ref="B19:F19"/>
    <mergeCell ref="G19:H19"/>
    <mergeCell ref="B20:F20"/>
    <mergeCell ref="G20:H20"/>
    <mergeCell ref="B21:F21"/>
    <mergeCell ref="G21:H21"/>
    <mergeCell ref="B22:F22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B5:D12"/>
  <sheetViews>
    <sheetView zoomScalePageLayoutView="0" workbookViewId="0" topLeftCell="A1">
      <selection activeCell="G8" sqref="G8"/>
    </sheetView>
  </sheetViews>
  <sheetFormatPr defaultColWidth="9.140625" defaultRowHeight="15"/>
  <cols>
    <col min="2" max="2" width="53.7109375" style="0" customWidth="1"/>
    <col min="3" max="3" width="11.140625" style="0" customWidth="1"/>
  </cols>
  <sheetData>
    <row r="5" spans="2:4" ht="25.5">
      <c r="B5" s="11" t="s">
        <v>104</v>
      </c>
      <c r="C5" s="11"/>
      <c r="D5" s="11" t="s">
        <v>109</v>
      </c>
    </row>
    <row r="7" spans="2:4" ht="21">
      <c r="B7" s="10" t="s">
        <v>139</v>
      </c>
      <c r="C7" s="12"/>
      <c r="D7" s="63">
        <f>'Grumento N.'!J9</f>
        <v>105</v>
      </c>
    </row>
    <row r="8" spans="2:4" ht="21">
      <c r="B8" s="10" t="s">
        <v>142</v>
      </c>
      <c r="C8" s="12"/>
      <c r="D8" s="63">
        <f>Moliterno!J9</f>
        <v>20</v>
      </c>
    </row>
    <row r="9" spans="2:4" ht="21">
      <c r="B9" s="10" t="s">
        <v>146</v>
      </c>
      <c r="C9" s="12"/>
      <c r="D9" s="63">
        <f>Sarconi!J9</f>
        <v>30</v>
      </c>
    </row>
    <row r="10" spans="2:4" ht="21">
      <c r="B10" s="10" t="s">
        <v>143</v>
      </c>
      <c r="C10" s="12"/>
      <c r="D10" s="63">
        <f>Montemurro!J9</f>
        <v>115</v>
      </c>
    </row>
    <row r="11" ht="15" thickBot="1"/>
    <row r="12" spans="2:4" ht="21" thickBot="1">
      <c r="B12" s="13" t="s">
        <v>9</v>
      </c>
      <c r="D12" s="64">
        <f>SUM(D7:D11)</f>
        <v>270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J34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1.28515625" style="0" customWidth="1"/>
    <col min="6" max="6" width="10.57421875" style="0" bestFit="1" customWidth="1"/>
    <col min="8" max="8" width="4.7109375" style="0" customWidth="1"/>
    <col min="9" max="9" width="15.00390625" style="0" customWidth="1"/>
    <col min="10" max="10" width="14.140625" style="0" customWidth="1"/>
    <col min="11" max="11" width="4.57421875" style="0" customWidth="1"/>
  </cols>
  <sheetData>
    <row r="4" spans="2:6" ht="21">
      <c r="B4" s="1" t="s">
        <v>0</v>
      </c>
      <c r="C4" s="1"/>
      <c r="D4" s="1"/>
      <c r="E4" s="1"/>
      <c r="F4" s="74">
        <v>42579</v>
      </c>
    </row>
    <row r="8" ht="15" thickBot="1"/>
    <row r="9" spans="2:10" ht="21" customHeight="1" thickBot="1">
      <c r="B9" s="82" t="s">
        <v>26</v>
      </c>
      <c r="C9" s="83"/>
      <c r="D9" s="83"/>
      <c r="E9" s="83"/>
      <c r="F9" s="83"/>
      <c r="G9" s="83"/>
      <c r="H9" s="83"/>
      <c r="I9" s="4" t="s">
        <v>2</v>
      </c>
      <c r="J9" s="59">
        <f>'QUADRO %'!K22</f>
        <v>25</v>
      </c>
    </row>
    <row r="11" ht="18">
      <c r="B11" s="2" t="s">
        <v>3</v>
      </c>
    </row>
    <row r="13" spans="2:10" ht="16.5">
      <c r="B13" s="3" t="s">
        <v>4</v>
      </c>
      <c r="G13" s="3" t="s">
        <v>5</v>
      </c>
      <c r="I13" s="3" t="s">
        <v>6</v>
      </c>
      <c r="J13" s="3" t="s">
        <v>7</v>
      </c>
    </row>
    <row r="14" ht="8.25" customHeight="1"/>
    <row r="15" spans="2:10" ht="14.25">
      <c r="B15" s="84" t="s">
        <v>27</v>
      </c>
      <c r="C15" s="84"/>
      <c r="D15" s="84"/>
      <c r="E15" s="84"/>
      <c r="F15" s="84"/>
      <c r="G15" s="81">
        <f>(I15/J9)*100%</f>
        <v>0.33333333333333337</v>
      </c>
      <c r="H15" s="81"/>
      <c r="I15" s="5">
        <f>J9/3</f>
        <v>8.333333333333334</v>
      </c>
      <c r="J15" s="62">
        <f>I15</f>
        <v>8.333333333333334</v>
      </c>
    </row>
    <row r="16" spans="2:10" ht="14.25">
      <c r="B16" s="78" t="s">
        <v>28</v>
      </c>
      <c r="C16" s="79"/>
      <c r="D16" s="79"/>
      <c r="E16" s="79"/>
      <c r="F16" s="80"/>
      <c r="G16" s="81">
        <f>(I16/J9)*100%</f>
        <v>0.33333333333333337</v>
      </c>
      <c r="H16" s="81"/>
      <c r="I16" s="5">
        <f>J9/3</f>
        <v>8.333333333333334</v>
      </c>
      <c r="J16" s="62">
        <f>I16</f>
        <v>8.333333333333334</v>
      </c>
    </row>
    <row r="17" spans="2:10" ht="14.25">
      <c r="B17" s="78" t="s">
        <v>29</v>
      </c>
      <c r="C17" s="79"/>
      <c r="D17" s="79"/>
      <c r="E17" s="79"/>
      <c r="F17" s="80"/>
      <c r="G17" s="81">
        <f>(I17/J9)*100%</f>
        <v>0.33333333333333337</v>
      </c>
      <c r="H17" s="81"/>
      <c r="I17" s="5">
        <f>J9/3</f>
        <v>8.333333333333334</v>
      </c>
      <c r="J17" s="62">
        <f>I17</f>
        <v>8.333333333333334</v>
      </c>
    </row>
    <row r="18" spans="2:10" ht="14.25">
      <c r="B18" s="78"/>
      <c r="C18" s="79"/>
      <c r="D18" s="79"/>
      <c r="E18" s="79"/>
      <c r="F18" s="80"/>
      <c r="G18" s="81"/>
      <c r="H18" s="81"/>
      <c r="I18" s="5"/>
      <c r="J18" s="62"/>
    </row>
    <row r="19" spans="2:10" ht="14.25">
      <c r="B19" s="78"/>
      <c r="C19" s="79"/>
      <c r="D19" s="79"/>
      <c r="E19" s="79"/>
      <c r="F19" s="80"/>
      <c r="G19" s="81"/>
      <c r="H19" s="81"/>
      <c r="I19" s="5"/>
      <c r="J19" s="62"/>
    </row>
    <row r="20" spans="2:10" ht="14.25">
      <c r="B20" s="78"/>
      <c r="C20" s="79"/>
      <c r="D20" s="79"/>
      <c r="E20" s="79"/>
      <c r="F20" s="80"/>
      <c r="G20" s="81"/>
      <c r="H20" s="81"/>
      <c r="I20" s="5"/>
      <c r="J20" s="62"/>
    </row>
    <row r="21" spans="2:10" ht="14.25">
      <c r="B21" s="76"/>
      <c r="C21" s="86"/>
      <c r="D21" s="86"/>
      <c r="E21" s="86"/>
      <c r="F21" s="77"/>
      <c r="G21" s="76"/>
      <c r="H21" s="77"/>
      <c r="I21" s="6"/>
      <c r="J21" s="62"/>
    </row>
    <row r="22" spans="2:10" ht="14.25">
      <c r="B22" s="76"/>
      <c r="C22" s="86"/>
      <c r="D22" s="86"/>
      <c r="E22" s="86"/>
      <c r="F22" s="77"/>
      <c r="G22" s="76"/>
      <c r="H22" s="77"/>
      <c r="I22" s="6"/>
      <c r="J22" s="62"/>
    </row>
    <row r="23" ht="14.25">
      <c r="J23" s="67"/>
    </row>
    <row r="24" ht="14.25">
      <c r="J24" s="67"/>
    </row>
    <row r="25" ht="14.25">
      <c r="J25" s="67"/>
    </row>
    <row r="26" ht="14.25">
      <c r="J26" s="67"/>
    </row>
    <row r="27" ht="14.25">
      <c r="J27" s="67"/>
    </row>
    <row r="28" ht="14.25">
      <c r="J28" s="67"/>
    </row>
    <row r="29" spans="2:10" ht="15">
      <c r="B29" s="9" t="s">
        <v>9</v>
      </c>
      <c r="G29" s="85">
        <f>SUM(G15:H22)</f>
        <v>1</v>
      </c>
      <c r="H29" s="77"/>
      <c r="J29" s="62">
        <f>SUM(J15:J22)</f>
        <v>25</v>
      </c>
    </row>
    <row r="31" ht="15">
      <c r="B31" s="8" t="s">
        <v>10</v>
      </c>
    </row>
    <row r="34" spans="2:9" ht="18">
      <c r="B34" s="7" t="s">
        <v>11</v>
      </c>
      <c r="I34" s="7" t="s">
        <v>12</v>
      </c>
    </row>
  </sheetData>
  <sheetProtection/>
  <mergeCells count="18">
    <mergeCell ref="B19:F19"/>
    <mergeCell ref="G19:H19"/>
    <mergeCell ref="B22:F22"/>
    <mergeCell ref="G29:H29"/>
    <mergeCell ref="B20:F20"/>
    <mergeCell ref="G20:H20"/>
    <mergeCell ref="B21:F21"/>
    <mergeCell ref="G21:H21"/>
    <mergeCell ref="G22:H22"/>
    <mergeCell ref="B17:F17"/>
    <mergeCell ref="G17:H17"/>
    <mergeCell ref="B9:H9"/>
    <mergeCell ref="B15:F15"/>
    <mergeCell ref="G15:H15"/>
    <mergeCell ref="B16:F16"/>
    <mergeCell ref="G16:H16"/>
    <mergeCell ref="B18:F18"/>
    <mergeCell ref="G18:H18"/>
  </mergeCells>
  <printOptions/>
  <pageMargins left="0" right="0.7086614173228347" top="0.7480314960629921" bottom="0.7480314960629921" header="0.31496062992125984" footer="0.31496062992125984"/>
  <pageSetup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4:J34"/>
  <sheetViews>
    <sheetView zoomScalePageLayoutView="0" workbookViewId="0" topLeftCell="A1">
      <selection activeCell="N20" sqref="N19:N20"/>
    </sheetView>
  </sheetViews>
  <sheetFormatPr defaultColWidth="9.140625" defaultRowHeight="15"/>
  <cols>
    <col min="8" max="8" width="10.57421875" style="0" customWidth="1"/>
    <col min="9" max="9" width="15.00390625" style="0" customWidth="1"/>
    <col min="10" max="10" width="14.140625" style="0" customWidth="1"/>
    <col min="11" max="11" width="4.57421875" style="0" customWidth="1"/>
  </cols>
  <sheetData>
    <row r="4" spans="2:5" ht="21">
      <c r="B4" s="1" t="s">
        <v>0</v>
      </c>
      <c r="C4" s="1"/>
      <c r="D4" s="1"/>
      <c r="E4" s="1"/>
    </row>
    <row r="8" ht="15" thickBot="1"/>
    <row r="9" spans="2:10" ht="21" customHeight="1" thickBot="1">
      <c r="B9" s="82" t="s">
        <v>191</v>
      </c>
      <c r="C9" s="83"/>
      <c r="D9" s="83"/>
      <c r="E9" s="83"/>
      <c r="F9" s="83"/>
      <c r="G9" s="83"/>
      <c r="H9" s="83"/>
      <c r="I9" s="4" t="s">
        <v>2</v>
      </c>
      <c r="J9" s="59">
        <f>'QUADRO %'!K25</f>
        <v>120</v>
      </c>
    </row>
    <row r="11" ht="18">
      <c r="B11" s="2" t="s">
        <v>3</v>
      </c>
    </row>
    <row r="13" spans="2:10" ht="16.5">
      <c r="B13" s="3" t="s">
        <v>4</v>
      </c>
      <c r="G13" s="3" t="s">
        <v>5</v>
      </c>
      <c r="I13" s="3" t="s">
        <v>6</v>
      </c>
      <c r="J13" s="3" t="s">
        <v>7</v>
      </c>
    </row>
    <row r="14" ht="8.25" customHeight="1"/>
    <row r="15" spans="2:10" ht="14.25">
      <c r="B15" s="84" t="s">
        <v>192</v>
      </c>
      <c r="C15" s="84"/>
      <c r="D15" s="84"/>
      <c r="E15" s="84"/>
      <c r="F15" s="84"/>
      <c r="G15" s="81">
        <f>(I15/J9)*100%</f>
        <v>0.2</v>
      </c>
      <c r="H15" s="81"/>
      <c r="I15" s="5">
        <f>J9/5</f>
        <v>24</v>
      </c>
      <c r="J15" s="62">
        <f>I15</f>
        <v>24</v>
      </c>
    </row>
    <row r="16" spans="2:10" ht="14.25">
      <c r="B16" s="78" t="s">
        <v>193</v>
      </c>
      <c r="C16" s="79"/>
      <c r="D16" s="79"/>
      <c r="E16" s="79"/>
      <c r="F16" s="80"/>
      <c r="G16" s="81">
        <f>(I16/J9)*100%</f>
        <v>0.2</v>
      </c>
      <c r="H16" s="81"/>
      <c r="I16" s="5">
        <f>J9/5</f>
        <v>24</v>
      </c>
      <c r="J16" s="62">
        <f>I16</f>
        <v>24</v>
      </c>
    </row>
    <row r="17" spans="2:10" ht="14.25">
      <c r="B17" s="78" t="s">
        <v>194</v>
      </c>
      <c r="C17" s="79"/>
      <c r="D17" s="79"/>
      <c r="E17" s="79"/>
      <c r="F17" s="80"/>
      <c r="G17" s="81">
        <f>(I17/J9)*100%</f>
        <v>0.2</v>
      </c>
      <c r="H17" s="81"/>
      <c r="I17" s="5">
        <f>J9/5</f>
        <v>24</v>
      </c>
      <c r="J17" s="62">
        <f>I17</f>
        <v>24</v>
      </c>
    </row>
    <row r="18" spans="2:10" ht="14.25">
      <c r="B18" s="78" t="s">
        <v>195</v>
      </c>
      <c r="C18" s="79"/>
      <c r="D18" s="79"/>
      <c r="E18" s="79"/>
      <c r="F18" s="80"/>
      <c r="G18" s="81">
        <f>(I18/J9)*100%</f>
        <v>0.2</v>
      </c>
      <c r="H18" s="81"/>
      <c r="I18" s="5">
        <f>J9/5</f>
        <v>24</v>
      </c>
      <c r="J18" s="62">
        <f>I18</f>
        <v>24</v>
      </c>
    </row>
    <row r="19" spans="2:10" ht="14.25">
      <c r="B19" s="78" t="s">
        <v>196</v>
      </c>
      <c r="C19" s="79"/>
      <c r="D19" s="79"/>
      <c r="E19" s="79"/>
      <c r="F19" s="80"/>
      <c r="G19" s="81">
        <f>(I19/J9)*100%</f>
        <v>0.2</v>
      </c>
      <c r="H19" s="81"/>
      <c r="I19" s="5">
        <f>J9/5</f>
        <v>24</v>
      </c>
      <c r="J19" s="62">
        <f>I19</f>
        <v>24</v>
      </c>
    </row>
    <row r="20" spans="2:10" ht="14.25">
      <c r="B20" s="78"/>
      <c r="C20" s="79"/>
      <c r="D20" s="79"/>
      <c r="E20" s="79"/>
      <c r="F20" s="80"/>
      <c r="G20" s="81"/>
      <c r="H20" s="81"/>
      <c r="I20" s="5"/>
      <c r="J20" s="62"/>
    </row>
    <row r="21" spans="2:10" ht="14.25">
      <c r="B21" s="78"/>
      <c r="C21" s="79"/>
      <c r="D21" s="79"/>
      <c r="E21" s="79"/>
      <c r="F21" s="80"/>
      <c r="G21" s="81"/>
      <c r="H21" s="81"/>
      <c r="I21" s="5"/>
      <c r="J21" s="62"/>
    </row>
    <row r="22" spans="2:10" ht="14.25">
      <c r="B22" s="78"/>
      <c r="C22" s="79"/>
      <c r="D22" s="79"/>
      <c r="E22" s="79"/>
      <c r="F22" s="80"/>
      <c r="G22" s="81"/>
      <c r="H22" s="81"/>
      <c r="I22" s="5"/>
      <c r="J22" s="62"/>
    </row>
    <row r="23" ht="14.25">
      <c r="J23" s="67"/>
    </row>
    <row r="24" ht="14.25">
      <c r="J24" s="67"/>
    </row>
    <row r="25" ht="14.25">
      <c r="J25" s="67"/>
    </row>
    <row r="26" ht="14.25">
      <c r="J26" s="67"/>
    </row>
    <row r="27" ht="14.25">
      <c r="J27" s="67"/>
    </row>
    <row r="28" ht="14.25">
      <c r="J28" s="67"/>
    </row>
    <row r="29" spans="2:10" ht="15">
      <c r="B29" s="9" t="s">
        <v>9</v>
      </c>
      <c r="G29" s="85">
        <f>SUM(G15:H22)</f>
        <v>1</v>
      </c>
      <c r="H29" s="77"/>
      <c r="J29" s="62">
        <f>SUM(J15:J22)</f>
        <v>120</v>
      </c>
    </row>
    <row r="31" ht="15">
      <c r="B31" s="8" t="s">
        <v>10</v>
      </c>
    </row>
    <row r="34" spans="2:9" ht="18">
      <c r="B34" s="7" t="s">
        <v>11</v>
      </c>
      <c r="I34" s="7" t="s">
        <v>12</v>
      </c>
    </row>
  </sheetData>
  <sheetProtection/>
  <mergeCells count="18">
    <mergeCell ref="G22:H22"/>
    <mergeCell ref="B17:F17"/>
    <mergeCell ref="G17:H17"/>
    <mergeCell ref="B9:H9"/>
    <mergeCell ref="B15:F15"/>
    <mergeCell ref="G15:H15"/>
    <mergeCell ref="B16:F16"/>
    <mergeCell ref="G16:H16"/>
    <mergeCell ref="G29:H29"/>
    <mergeCell ref="B18:F18"/>
    <mergeCell ref="G18:H18"/>
    <mergeCell ref="B19:F19"/>
    <mergeCell ref="G19:H19"/>
    <mergeCell ref="B20:F20"/>
    <mergeCell ref="G20:H20"/>
    <mergeCell ref="B21:F21"/>
    <mergeCell ref="G21:H21"/>
    <mergeCell ref="B22:F22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B4:J34"/>
  <sheetViews>
    <sheetView zoomScalePageLayoutView="0" workbookViewId="0" topLeftCell="A1">
      <selection activeCell="N21" sqref="M21:N21"/>
    </sheetView>
  </sheetViews>
  <sheetFormatPr defaultColWidth="9.140625" defaultRowHeight="15"/>
  <cols>
    <col min="8" max="8" width="10.57421875" style="0" customWidth="1"/>
    <col min="9" max="9" width="15.00390625" style="0" customWidth="1"/>
    <col min="10" max="10" width="14.140625" style="0" customWidth="1"/>
    <col min="11" max="11" width="4.57421875" style="0" customWidth="1"/>
  </cols>
  <sheetData>
    <row r="4" spans="2:5" ht="21">
      <c r="B4" s="1" t="s">
        <v>0</v>
      </c>
      <c r="C4" s="1"/>
      <c r="D4" s="1"/>
      <c r="E4" s="1"/>
    </row>
    <row r="8" ht="15" thickBot="1"/>
    <row r="9" spans="2:10" ht="21" customHeight="1" thickBot="1">
      <c r="B9" s="82" t="s">
        <v>197</v>
      </c>
      <c r="C9" s="83"/>
      <c r="D9" s="83"/>
      <c r="E9" s="83"/>
      <c r="F9" s="83"/>
      <c r="G9" s="83"/>
      <c r="H9" s="83"/>
      <c r="I9" s="4" t="s">
        <v>2</v>
      </c>
      <c r="J9" s="59">
        <f>'QUADRO %'!K10</f>
        <v>205</v>
      </c>
    </row>
    <row r="11" ht="18">
      <c r="B11" s="2" t="s">
        <v>3</v>
      </c>
    </row>
    <row r="13" spans="2:10" ht="16.5">
      <c r="B13" s="3" t="s">
        <v>4</v>
      </c>
      <c r="G13" s="3" t="s">
        <v>5</v>
      </c>
      <c r="I13" s="3" t="s">
        <v>6</v>
      </c>
      <c r="J13" s="3" t="s">
        <v>7</v>
      </c>
    </row>
    <row r="14" ht="8.25" customHeight="1"/>
    <row r="15" spans="2:10" ht="14.25">
      <c r="B15" s="84" t="s">
        <v>198</v>
      </c>
      <c r="C15" s="84"/>
      <c r="D15" s="84"/>
      <c r="E15" s="84"/>
      <c r="F15" s="84"/>
      <c r="G15" s="81">
        <f>(I15/J9)*100%</f>
        <v>0.125</v>
      </c>
      <c r="H15" s="81"/>
      <c r="I15" s="5">
        <f>J9/8</f>
        <v>25.625</v>
      </c>
      <c r="J15" s="62">
        <f>I15</f>
        <v>25.625</v>
      </c>
    </row>
    <row r="16" spans="2:10" ht="14.25">
      <c r="B16" s="78" t="s">
        <v>199</v>
      </c>
      <c r="C16" s="79"/>
      <c r="D16" s="79"/>
      <c r="E16" s="79"/>
      <c r="F16" s="80"/>
      <c r="G16" s="81">
        <f>(I16/J9)*100%</f>
        <v>0.125</v>
      </c>
      <c r="H16" s="81"/>
      <c r="I16" s="5">
        <f>J9/8</f>
        <v>25.625</v>
      </c>
      <c r="J16" s="62">
        <f aca="true" t="shared" si="0" ref="J16:J22">I16</f>
        <v>25.625</v>
      </c>
    </row>
    <row r="17" spans="2:10" ht="14.25">
      <c r="B17" s="78" t="s">
        <v>200</v>
      </c>
      <c r="C17" s="79"/>
      <c r="D17" s="79"/>
      <c r="E17" s="79"/>
      <c r="F17" s="80"/>
      <c r="G17" s="81">
        <f>(I17/J9)*100%</f>
        <v>0.125</v>
      </c>
      <c r="H17" s="81"/>
      <c r="I17" s="5">
        <f>J9/8</f>
        <v>25.625</v>
      </c>
      <c r="J17" s="62">
        <f t="shared" si="0"/>
        <v>25.625</v>
      </c>
    </row>
    <row r="18" spans="2:10" ht="14.25">
      <c r="B18" s="78" t="s">
        <v>201</v>
      </c>
      <c r="C18" s="79"/>
      <c r="D18" s="79"/>
      <c r="E18" s="79"/>
      <c r="F18" s="80"/>
      <c r="G18" s="81">
        <f>(I18/J9)*100%</f>
        <v>0.125</v>
      </c>
      <c r="H18" s="81"/>
      <c r="I18" s="5">
        <f>J9/8</f>
        <v>25.625</v>
      </c>
      <c r="J18" s="62">
        <f t="shared" si="0"/>
        <v>25.625</v>
      </c>
    </row>
    <row r="19" spans="2:10" ht="14.25">
      <c r="B19" s="78" t="s">
        <v>202</v>
      </c>
      <c r="C19" s="79"/>
      <c r="D19" s="79"/>
      <c r="E19" s="79"/>
      <c r="F19" s="80"/>
      <c r="G19" s="81">
        <f>(I19/J9)*100%</f>
        <v>0.125</v>
      </c>
      <c r="H19" s="81"/>
      <c r="I19" s="5">
        <f>J9/8</f>
        <v>25.625</v>
      </c>
      <c r="J19" s="62">
        <f t="shared" si="0"/>
        <v>25.625</v>
      </c>
    </row>
    <row r="20" spans="2:10" ht="14.25">
      <c r="B20" s="78" t="s">
        <v>203</v>
      </c>
      <c r="C20" s="79"/>
      <c r="D20" s="79"/>
      <c r="E20" s="79"/>
      <c r="F20" s="80"/>
      <c r="G20" s="81">
        <f>(I20/J9)*100%</f>
        <v>0.125</v>
      </c>
      <c r="H20" s="81"/>
      <c r="I20" s="5">
        <f>J9/8</f>
        <v>25.625</v>
      </c>
      <c r="J20" s="62">
        <f t="shared" si="0"/>
        <v>25.625</v>
      </c>
    </row>
    <row r="21" spans="2:10" ht="14.25">
      <c r="B21" s="78" t="s">
        <v>204</v>
      </c>
      <c r="C21" s="79"/>
      <c r="D21" s="79"/>
      <c r="E21" s="79"/>
      <c r="F21" s="80"/>
      <c r="G21" s="81">
        <f>(I21/J9)*100%</f>
        <v>0.125</v>
      </c>
      <c r="H21" s="81"/>
      <c r="I21" s="5">
        <f>J9/8</f>
        <v>25.625</v>
      </c>
      <c r="J21" s="62">
        <f t="shared" si="0"/>
        <v>25.625</v>
      </c>
    </row>
    <row r="22" spans="2:10" ht="14.25">
      <c r="B22" s="78" t="s">
        <v>205</v>
      </c>
      <c r="C22" s="79"/>
      <c r="D22" s="79"/>
      <c r="E22" s="79"/>
      <c r="F22" s="80"/>
      <c r="G22" s="81">
        <f>(I22/J9)*100%</f>
        <v>0.125</v>
      </c>
      <c r="H22" s="81"/>
      <c r="I22" s="60">
        <f>J9/8</f>
        <v>25.625</v>
      </c>
      <c r="J22" s="62">
        <f t="shared" si="0"/>
        <v>25.625</v>
      </c>
    </row>
    <row r="23" spans="9:10" ht="14.25">
      <c r="I23" s="61"/>
      <c r="J23" s="67"/>
    </row>
    <row r="24" ht="14.25">
      <c r="J24" s="67"/>
    </row>
    <row r="25" ht="14.25">
      <c r="J25" s="67"/>
    </row>
    <row r="26" ht="14.25">
      <c r="J26" s="67"/>
    </row>
    <row r="27" ht="14.25">
      <c r="J27" s="67"/>
    </row>
    <row r="28" ht="14.25">
      <c r="J28" s="67"/>
    </row>
    <row r="29" spans="2:10" ht="15">
      <c r="B29" s="9" t="s">
        <v>9</v>
      </c>
      <c r="G29" s="85">
        <f>SUM(G15:H22)</f>
        <v>1</v>
      </c>
      <c r="H29" s="77"/>
      <c r="J29" s="62">
        <f>SUM(J15:J22)</f>
        <v>205</v>
      </c>
    </row>
    <row r="31" ht="15">
      <c r="B31" s="8" t="s">
        <v>10</v>
      </c>
    </row>
    <row r="34" spans="2:9" ht="18">
      <c r="B34" s="7" t="s">
        <v>11</v>
      </c>
      <c r="I34" s="7" t="s">
        <v>12</v>
      </c>
    </row>
  </sheetData>
  <sheetProtection/>
  <mergeCells count="18">
    <mergeCell ref="G22:H22"/>
    <mergeCell ref="B17:F17"/>
    <mergeCell ref="G17:H17"/>
    <mergeCell ref="B9:H9"/>
    <mergeCell ref="B15:F15"/>
    <mergeCell ref="G15:H15"/>
    <mergeCell ref="B16:F16"/>
    <mergeCell ref="G16:H16"/>
    <mergeCell ref="G29:H29"/>
    <mergeCell ref="B18:F18"/>
    <mergeCell ref="G18:H18"/>
    <mergeCell ref="B19:F19"/>
    <mergeCell ref="G19:H19"/>
    <mergeCell ref="B20:F20"/>
    <mergeCell ref="G20:H20"/>
    <mergeCell ref="B21:F21"/>
    <mergeCell ref="G21:H21"/>
    <mergeCell ref="B22:F22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B5:D12"/>
  <sheetViews>
    <sheetView zoomScalePageLayoutView="0" workbookViewId="0" topLeftCell="A1">
      <selection activeCell="B21" sqref="B21"/>
    </sheetView>
  </sheetViews>
  <sheetFormatPr defaultColWidth="9.140625" defaultRowHeight="15"/>
  <cols>
    <col min="2" max="2" width="53.7109375" style="0" customWidth="1"/>
    <col min="3" max="3" width="11.140625" style="0" customWidth="1"/>
  </cols>
  <sheetData>
    <row r="5" spans="2:4" ht="25.5">
      <c r="B5" s="11" t="s">
        <v>104</v>
      </c>
      <c r="C5" s="11"/>
      <c r="D5" s="11" t="s">
        <v>109</v>
      </c>
    </row>
    <row r="7" spans="2:4" ht="21">
      <c r="B7" s="10" t="s">
        <v>138</v>
      </c>
      <c r="C7" s="12"/>
      <c r="D7" s="63">
        <f>'Corleto P.'!J9</f>
        <v>205</v>
      </c>
    </row>
    <row r="8" spans="2:4" ht="21">
      <c r="B8" s="10" t="s">
        <v>144</v>
      </c>
      <c r="C8" s="12"/>
      <c r="D8" s="63">
        <f>'Guardia P.'!J9</f>
        <v>120</v>
      </c>
    </row>
    <row r="9" spans="2:4" ht="21">
      <c r="B9" s="10"/>
      <c r="C9" s="12"/>
      <c r="D9" s="65"/>
    </row>
    <row r="10" spans="2:4" ht="21">
      <c r="B10" s="10"/>
      <c r="C10" s="12"/>
      <c r="D10" s="65"/>
    </row>
    <row r="11" ht="21" thickBot="1">
      <c r="D11" s="66"/>
    </row>
    <row r="12" spans="2:4" ht="21" thickBot="1">
      <c r="B12" s="13" t="s">
        <v>9</v>
      </c>
      <c r="D12" s="64">
        <f>SUM(D7:D11)</f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J34"/>
  <sheetViews>
    <sheetView zoomScalePageLayoutView="0" workbookViewId="0" topLeftCell="A7">
      <selection activeCell="I15" sqref="I15"/>
    </sheetView>
  </sheetViews>
  <sheetFormatPr defaultColWidth="9.140625" defaultRowHeight="15"/>
  <cols>
    <col min="1" max="1" width="1.421875" style="0" customWidth="1"/>
    <col min="6" max="6" width="10.57421875" style="0" bestFit="1" customWidth="1"/>
    <col min="8" max="8" width="4.7109375" style="0" customWidth="1"/>
    <col min="9" max="9" width="15.00390625" style="0" customWidth="1"/>
    <col min="10" max="10" width="14.140625" style="0" customWidth="1"/>
    <col min="11" max="11" width="4.57421875" style="0" customWidth="1"/>
  </cols>
  <sheetData>
    <row r="4" spans="2:6" ht="21">
      <c r="B4" s="1" t="s">
        <v>0</v>
      </c>
      <c r="C4" s="1"/>
      <c r="D4" s="1"/>
      <c r="E4" s="1"/>
      <c r="F4" s="74">
        <v>42579</v>
      </c>
    </row>
    <row r="8" ht="15" thickBot="1"/>
    <row r="9" spans="2:10" ht="21" customHeight="1" thickBot="1">
      <c r="B9" s="82" t="s">
        <v>20</v>
      </c>
      <c r="C9" s="83"/>
      <c r="D9" s="83"/>
      <c r="E9" s="83"/>
      <c r="F9" s="83"/>
      <c r="G9" s="83"/>
      <c r="H9" s="83"/>
      <c r="I9" s="4" t="s">
        <v>2</v>
      </c>
      <c r="J9" s="59">
        <f>'QUADRO %'!K16</f>
        <v>120</v>
      </c>
    </row>
    <row r="11" ht="18">
      <c r="B11" s="2" t="s">
        <v>3</v>
      </c>
    </row>
    <row r="13" spans="2:10" ht="16.5">
      <c r="B13" s="3" t="s">
        <v>4</v>
      </c>
      <c r="G13" s="3" t="s">
        <v>5</v>
      </c>
      <c r="I13" s="3" t="s">
        <v>6</v>
      </c>
      <c r="J13" s="3" t="s">
        <v>7</v>
      </c>
    </row>
    <row r="14" ht="8.25" customHeight="1"/>
    <row r="15" spans="2:10" ht="14.25">
      <c r="B15" s="84" t="s">
        <v>21</v>
      </c>
      <c r="C15" s="84"/>
      <c r="D15" s="84"/>
      <c r="E15" s="84"/>
      <c r="F15" s="84"/>
      <c r="G15" s="81">
        <f>(I15/J9)*100%</f>
        <v>0.2</v>
      </c>
      <c r="H15" s="81"/>
      <c r="I15" s="5">
        <f>J9/5</f>
        <v>24</v>
      </c>
      <c r="J15" s="62">
        <f>I15</f>
        <v>24</v>
      </c>
    </row>
    <row r="16" spans="2:10" ht="14.25">
      <c r="B16" s="78" t="s">
        <v>22</v>
      </c>
      <c r="C16" s="79"/>
      <c r="D16" s="79"/>
      <c r="E16" s="79"/>
      <c r="F16" s="80"/>
      <c r="G16" s="81">
        <f>(I16/J9)*100%</f>
        <v>0.2</v>
      </c>
      <c r="H16" s="81"/>
      <c r="I16" s="5">
        <f>J9/5</f>
        <v>24</v>
      </c>
      <c r="J16" s="62">
        <f>I16</f>
        <v>24</v>
      </c>
    </row>
    <row r="17" spans="2:10" ht="14.25">
      <c r="B17" s="78" t="s">
        <v>23</v>
      </c>
      <c r="C17" s="79"/>
      <c r="D17" s="79"/>
      <c r="E17" s="79"/>
      <c r="F17" s="80"/>
      <c r="G17" s="81">
        <f>(I17/J9)*100%</f>
        <v>0.2</v>
      </c>
      <c r="H17" s="81"/>
      <c r="I17" s="5">
        <f>J9/5</f>
        <v>24</v>
      </c>
      <c r="J17" s="62">
        <f>I17</f>
        <v>24</v>
      </c>
    </row>
    <row r="18" spans="2:10" ht="14.25">
      <c r="B18" s="78" t="s">
        <v>24</v>
      </c>
      <c r="C18" s="79"/>
      <c r="D18" s="79"/>
      <c r="E18" s="79"/>
      <c r="F18" s="80"/>
      <c r="G18" s="81">
        <f>(I18/J9)*100%</f>
        <v>0.2</v>
      </c>
      <c r="H18" s="81"/>
      <c r="I18" s="5">
        <f>J9/5</f>
        <v>24</v>
      </c>
      <c r="J18" s="62">
        <f>I18</f>
        <v>24</v>
      </c>
    </row>
    <row r="19" spans="2:10" ht="14.25">
      <c r="B19" s="78" t="s">
        <v>25</v>
      </c>
      <c r="C19" s="79"/>
      <c r="D19" s="79"/>
      <c r="E19" s="79"/>
      <c r="F19" s="80"/>
      <c r="G19" s="81">
        <f>(I19/J9)*100%</f>
        <v>0.2</v>
      </c>
      <c r="H19" s="81"/>
      <c r="I19" s="5">
        <f>J9/5</f>
        <v>24</v>
      </c>
      <c r="J19" s="62">
        <f>I19</f>
        <v>24</v>
      </c>
    </row>
    <row r="20" spans="2:10" ht="14.25">
      <c r="B20" s="78"/>
      <c r="C20" s="79"/>
      <c r="D20" s="79"/>
      <c r="E20" s="79"/>
      <c r="F20" s="80"/>
      <c r="G20" s="81"/>
      <c r="H20" s="81"/>
      <c r="I20" s="5"/>
      <c r="J20" s="62"/>
    </row>
    <row r="21" spans="2:10" ht="14.25">
      <c r="B21" s="76"/>
      <c r="C21" s="86"/>
      <c r="D21" s="86"/>
      <c r="E21" s="86"/>
      <c r="F21" s="77"/>
      <c r="G21" s="76"/>
      <c r="H21" s="77"/>
      <c r="I21" s="6"/>
      <c r="J21" s="62"/>
    </row>
    <row r="22" spans="2:10" ht="14.25">
      <c r="B22" s="76"/>
      <c r="C22" s="86"/>
      <c r="D22" s="86"/>
      <c r="E22" s="86"/>
      <c r="F22" s="77"/>
      <c r="G22" s="76"/>
      <c r="H22" s="77"/>
      <c r="I22" s="6"/>
      <c r="J22" s="62"/>
    </row>
    <row r="23" ht="14.25">
      <c r="J23" s="67"/>
    </row>
    <row r="24" ht="14.25">
      <c r="J24" s="67"/>
    </row>
    <row r="25" ht="14.25">
      <c r="J25" s="67"/>
    </row>
    <row r="26" ht="14.25">
      <c r="J26" s="67"/>
    </row>
    <row r="27" ht="14.25">
      <c r="J27" s="67"/>
    </row>
    <row r="28" ht="14.25">
      <c r="J28" s="67"/>
    </row>
    <row r="29" spans="2:10" ht="15">
      <c r="B29" s="9" t="s">
        <v>9</v>
      </c>
      <c r="G29" s="85">
        <f>SUM(G15:H22)</f>
        <v>1</v>
      </c>
      <c r="H29" s="77"/>
      <c r="J29" s="62">
        <f>SUM(J15:J22)</f>
        <v>120</v>
      </c>
    </row>
    <row r="31" ht="15">
      <c r="B31" s="8" t="s">
        <v>10</v>
      </c>
    </row>
    <row r="34" spans="2:9" ht="18">
      <c r="B34" s="7" t="s">
        <v>11</v>
      </c>
      <c r="I34" s="7" t="s">
        <v>12</v>
      </c>
    </row>
  </sheetData>
  <sheetProtection/>
  <mergeCells count="18">
    <mergeCell ref="B19:F19"/>
    <mergeCell ref="G19:H19"/>
    <mergeCell ref="B22:F22"/>
    <mergeCell ref="G29:H29"/>
    <mergeCell ref="B20:F20"/>
    <mergeCell ref="G20:H20"/>
    <mergeCell ref="B21:F21"/>
    <mergeCell ref="G21:H21"/>
    <mergeCell ref="G22:H22"/>
    <mergeCell ref="B17:F17"/>
    <mergeCell ref="G17:H17"/>
    <mergeCell ref="B9:H9"/>
    <mergeCell ref="B15:F15"/>
    <mergeCell ref="G15:H15"/>
    <mergeCell ref="B16:F16"/>
    <mergeCell ref="G16:H16"/>
    <mergeCell ref="B18:F18"/>
    <mergeCell ref="G18:H18"/>
  </mergeCells>
  <printOptions/>
  <pageMargins left="0" right="0.7086614173228347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D12"/>
  <sheetViews>
    <sheetView zoomScalePageLayoutView="0" workbookViewId="0" topLeftCell="A1">
      <selection activeCell="F37" sqref="F37"/>
    </sheetView>
  </sheetViews>
  <sheetFormatPr defaultColWidth="9.140625" defaultRowHeight="15"/>
  <cols>
    <col min="2" max="2" width="53.7109375" style="0" customWidth="1"/>
    <col min="3" max="3" width="11.140625" style="0" customWidth="1"/>
  </cols>
  <sheetData>
    <row r="5" spans="2:4" ht="25.5">
      <c r="B5" s="11" t="s">
        <v>104</v>
      </c>
      <c r="C5" s="11"/>
      <c r="D5" s="11" t="s">
        <v>109</v>
      </c>
    </row>
    <row r="7" spans="2:4" ht="21">
      <c r="B7" s="10" t="s">
        <v>105</v>
      </c>
      <c r="C7" s="12"/>
      <c r="D7" s="63">
        <f>Rivello!J9</f>
        <v>140</v>
      </c>
    </row>
    <row r="8" spans="2:4" ht="21">
      <c r="B8" s="10" t="s">
        <v>106</v>
      </c>
      <c r="C8" s="12"/>
      <c r="D8" s="63">
        <f>Trecchina!J9</f>
        <v>80</v>
      </c>
    </row>
    <row r="9" spans="2:4" ht="21">
      <c r="B9" s="10" t="s">
        <v>107</v>
      </c>
      <c r="C9" s="12"/>
      <c r="D9" s="63">
        <f>Nemoli!J9</f>
        <v>25</v>
      </c>
    </row>
    <row r="10" spans="2:4" ht="21">
      <c r="B10" s="10" t="s">
        <v>108</v>
      </c>
      <c r="C10" s="12"/>
      <c r="D10" s="63">
        <f>Maratea!J9</f>
        <v>120</v>
      </c>
    </row>
    <row r="11" ht="15" thickBot="1"/>
    <row r="12" spans="2:4" ht="21" thickBot="1">
      <c r="B12" s="13" t="s">
        <v>9</v>
      </c>
      <c r="D12" s="64">
        <f>SUM(D7:D11)</f>
        <v>365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J34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.57421875" style="0" customWidth="1"/>
    <col min="6" max="6" width="10.57421875" style="0" bestFit="1" customWidth="1"/>
    <col min="8" max="8" width="4.28125" style="0" customWidth="1"/>
    <col min="9" max="9" width="15.00390625" style="0" customWidth="1"/>
    <col min="10" max="10" width="14.140625" style="0" customWidth="1"/>
    <col min="11" max="11" width="4.57421875" style="0" customWidth="1"/>
  </cols>
  <sheetData>
    <row r="4" spans="2:6" ht="21">
      <c r="B4" s="1" t="s">
        <v>0</v>
      </c>
      <c r="C4" s="1"/>
      <c r="D4" s="1"/>
      <c r="E4" s="1"/>
      <c r="F4" s="74">
        <v>42579</v>
      </c>
    </row>
    <row r="8" ht="15" thickBot="1"/>
    <row r="9" spans="2:10" ht="21" customHeight="1" thickBot="1">
      <c r="B9" s="82" t="s">
        <v>30</v>
      </c>
      <c r="C9" s="83"/>
      <c r="D9" s="83"/>
      <c r="E9" s="83"/>
      <c r="F9" s="83"/>
      <c r="G9" s="83"/>
      <c r="H9" s="83"/>
      <c r="I9" s="4" t="s">
        <v>2</v>
      </c>
      <c r="J9" s="75">
        <f>'QUADRO %'!K5</f>
        <v>10</v>
      </c>
    </row>
    <row r="11" ht="18">
      <c r="B11" s="2" t="s">
        <v>3</v>
      </c>
    </row>
    <row r="13" spans="2:10" ht="16.5">
      <c r="B13" s="3" t="s">
        <v>4</v>
      </c>
      <c r="G13" s="3" t="s">
        <v>5</v>
      </c>
      <c r="I13" s="3" t="s">
        <v>6</v>
      </c>
      <c r="J13" s="3" t="s">
        <v>7</v>
      </c>
    </row>
    <row r="14" ht="8.25" customHeight="1"/>
    <row r="15" spans="2:10" ht="14.25">
      <c r="B15" s="90"/>
      <c r="C15" s="90"/>
      <c r="D15" s="90"/>
      <c r="E15" s="90"/>
      <c r="F15" s="90"/>
      <c r="G15" s="81">
        <f>(I15/J9)*100%</f>
        <v>0</v>
      </c>
      <c r="H15" s="81"/>
      <c r="I15" s="5">
        <v>0</v>
      </c>
      <c r="J15" s="5">
        <f>I15</f>
        <v>0</v>
      </c>
    </row>
    <row r="16" spans="2:10" ht="14.25">
      <c r="B16" s="87"/>
      <c r="C16" s="88"/>
      <c r="D16" s="88"/>
      <c r="E16" s="88"/>
      <c r="F16" s="89"/>
      <c r="G16" s="81">
        <f>(I16/J9)*100%</f>
        <v>0</v>
      </c>
      <c r="H16" s="81"/>
      <c r="I16" s="5">
        <v>0</v>
      </c>
      <c r="J16" s="5">
        <f>I16</f>
        <v>0</v>
      </c>
    </row>
    <row r="17" spans="2:10" ht="14.25">
      <c r="B17" s="87"/>
      <c r="C17" s="88"/>
      <c r="D17" s="88"/>
      <c r="E17" s="88"/>
      <c r="F17" s="89"/>
      <c r="G17" s="81">
        <f>(I17/J9)*100%</f>
        <v>0</v>
      </c>
      <c r="H17" s="81"/>
      <c r="I17" s="5">
        <v>0</v>
      </c>
      <c r="J17" s="5">
        <f>I17</f>
        <v>0</v>
      </c>
    </row>
    <row r="18" spans="2:10" ht="14.25">
      <c r="B18" s="78"/>
      <c r="C18" s="79"/>
      <c r="D18" s="79"/>
      <c r="E18" s="79"/>
      <c r="F18" s="80"/>
      <c r="G18" s="81"/>
      <c r="H18" s="81"/>
      <c r="I18" s="5"/>
      <c r="J18" s="5"/>
    </row>
    <row r="19" spans="2:10" ht="14.25">
      <c r="B19" s="78"/>
      <c r="C19" s="79"/>
      <c r="D19" s="79"/>
      <c r="E19" s="79"/>
      <c r="F19" s="80"/>
      <c r="G19" s="81"/>
      <c r="H19" s="81"/>
      <c r="I19" s="5"/>
      <c r="J19" s="5"/>
    </row>
    <row r="20" spans="2:10" ht="14.25">
      <c r="B20" s="78"/>
      <c r="C20" s="79"/>
      <c r="D20" s="79"/>
      <c r="E20" s="79"/>
      <c r="F20" s="80"/>
      <c r="G20" s="81"/>
      <c r="H20" s="81"/>
      <c r="I20" s="5"/>
      <c r="J20" s="5"/>
    </row>
    <row r="21" spans="2:10" ht="14.25">
      <c r="B21" s="76"/>
      <c r="C21" s="86"/>
      <c r="D21" s="86"/>
      <c r="E21" s="86"/>
      <c r="F21" s="77"/>
      <c r="G21" s="76"/>
      <c r="H21" s="77"/>
      <c r="I21" s="6"/>
      <c r="J21" s="6"/>
    </row>
    <row r="22" spans="2:10" ht="14.25">
      <c r="B22" s="76"/>
      <c r="C22" s="86"/>
      <c r="D22" s="86"/>
      <c r="E22" s="86"/>
      <c r="F22" s="77"/>
      <c r="G22" s="76"/>
      <c r="H22" s="77"/>
      <c r="I22" s="6"/>
      <c r="J22" s="6"/>
    </row>
    <row r="29" spans="2:10" ht="15">
      <c r="B29" s="9" t="s">
        <v>9</v>
      </c>
      <c r="G29" s="85">
        <f>SUM(G15:H22)</f>
        <v>0</v>
      </c>
      <c r="H29" s="77"/>
      <c r="J29" s="5">
        <f>SUM(J15:J22)</f>
        <v>0</v>
      </c>
    </row>
    <row r="31" ht="15">
      <c r="B31" s="8" t="s">
        <v>10</v>
      </c>
    </row>
    <row r="34" spans="2:9" ht="18">
      <c r="B34" s="7" t="s">
        <v>11</v>
      </c>
      <c r="I34" s="7" t="s">
        <v>12</v>
      </c>
    </row>
  </sheetData>
  <sheetProtection/>
  <mergeCells count="18">
    <mergeCell ref="B19:F19"/>
    <mergeCell ref="G19:H19"/>
    <mergeCell ref="B22:F22"/>
    <mergeCell ref="G29:H29"/>
    <mergeCell ref="B20:F20"/>
    <mergeCell ref="G20:H20"/>
    <mergeCell ref="B21:F21"/>
    <mergeCell ref="G21:H21"/>
    <mergeCell ref="G22:H22"/>
    <mergeCell ref="B17:F17"/>
    <mergeCell ref="G17:H17"/>
    <mergeCell ref="B9:H9"/>
    <mergeCell ref="B15:F15"/>
    <mergeCell ref="G15:H15"/>
    <mergeCell ref="B16:F16"/>
    <mergeCell ref="G16:H16"/>
    <mergeCell ref="B18:F18"/>
    <mergeCell ref="G18:H18"/>
  </mergeCells>
  <printOptions/>
  <pageMargins left="0" right="0.7086614173228347" top="0.7480314960629921" bottom="0.7480314960629921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J34"/>
  <sheetViews>
    <sheetView zoomScalePageLayoutView="0" workbookViewId="0" topLeftCell="A4">
      <selection activeCell="M23" sqref="M23"/>
    </sheetView>
  </sheetViews>
  <sheetFormatPr defaultColWidth="9.140625" defaultRowHeight="15"/>
  <cols>
    <col min="1" max="1" width="2.00390625" style="0" customWidth="1"/>
    <col min="6" max="6" width="10.57421875" style="0" bestFit="1" customWidth="1"/>
    <col min="8" max="8" width="5.140625" style="0" customWidth="1"/>
    <col min="9" max="9" width="15.00390625" style="0" customWidth="1"/>
    <col min="10" max="10" width="14.140625" style="0" customWidth="1"/>
    <col min="11" max="11" width="4.57421875" style="0" customWidth="1"/>
  </cols>
  <sheetData>
    <row r="4" spans="2:6" ht="21">
      <c r="B4" s="1" t="s">
        <v>0</v>
      </c>
      <c r="C4" s="1"/>
      <c r="D4" s="1"/>
      <c r="E4" s="1"/>
      <c r="F4" s="74">
        <v>42579</v>
      </c>
    </row>
    <row r="8" ht="15" thickBot="1"/>
    <row r="9" spans="2:10" ht="21" customHeight="1" thickBot="1">
      <c r="B9" s="82" t="s">
        <v>31</v>
      </c>
      <c r="C9" s="83"/>
      <c r="D9" s="83"/>
      <c r="E9" s="83"/>
      <c r="F9" s="83"/>
      <c r="G9" s="83"/>
      <c r="H9" s="83"/>
      <c r="I9" s="4" t="s">
        <v>2</v>
      </c>
      <c r="J9" s="75">
        <f>'QUADRO %'!K6</f>
        <v>40</v>
      </c>
    </row>
    <row r="11" ht="18">
      <c r="B11" s="2" t="s">
        <v>3</v>
      </c>
    </row>
    <row r="13" spans="2:10" ht="16.5">
      <c r="B13" s="3" t="s">
        <v>4</v>
      </c>
      <c r="G13" s="3" t="s">
        <v>5</v>
      </c>
      <c r="I13" s="3" t="s">
        <v>6</v>
      </c>
      <c r="J13" s="3" t="s">
        <v>7</v>
      </c>
    </row>
    <row r="14" ht="8.25" customHeight="1"/>
    <row r="15" spans="2:10" ht="14.25">
      <c r="B15" s="90"/>
      <c r="C15" s="90"/>
      <c r="D15" s="90"/>
      <c r="E15" s="90"/>
      <c r="F15" s="90"/>
      <c r="G15" s="81">
        <f>(I15/J9)*100%</f>
        <v>0.33333333333333337</v>
      </c>
      <c r="H15" s="81"/>
      <c r="I15" s="5">
        <f>J9/3</f>
        <v>13.333333333333334</v>
      </c>
      <c r="J15" s="5">
        <f>I15</f>
        <v>13.333333333333334</v>
      </c>
    </row>
    <row r="16" spans="2:10" ht="14.25">
      <c r="B16" s="87"/>
      <c r="C16" s="88"/>
      <c r="D16" s="88"/>
      <c r="E16" s="88"/>
      <c r="F16" s="89"/>
      <c r="G16" s="81">
        <f>(I16/J9)*100%</f>
        <v>0.33333333333333337</v>
      </c>
      <c r="H16" s="81"/>
      <c r="I16" s="5">
        <f>J9/3</f>
        <v>13.333333333333334</v>
      </c>
      <c r="J16" s="5">
        <f>I16</f>
        <v>13.333333333333334</v>
      </c>
    </row>
    <row r="17" spans="2:10" ht="14.25">
      <c r="B17" s="87"/>
      <c r="C17" s="88"/>
      <c r="D17" s="88"/>
      <c r="E17" s="88"/>
      <c r="F17" s="89"/>
      <c r="G17" s="81">
        <f>(I17/J9)*100%</f>
        <v>0.33333333333333337</v>
      </c>
      <c r="H17" s="81"/>
      <c r="I17" s="5">
        <f>J9/3</f>
        <v>13.333333333333334</v>
      </c>
      <c r="J17" s="5">
        <f>I17</f>
        <v>13.333333333333334</v>
      </c>
    </row>
    <row r="18" spans="2:10" ht="14.25">
      <c r="B18" s="78"/>
      <c r="C18" s="79"/>
      <c r="D18" s="79"/>
      <c r="E18" s="79"/>
      <c r="F18" s="80"/>
      <c r="G18" s="81"/>
      <c r="H18" s="81"/>
      <c r="I18" s="5"/>
      <c r="J18" s="5"/>
    </row>
    <row r="19" spans="2:10" ht="14.25">
      <c r="B19" s="78"/>
      <c r="C19" s="79"/>
      <c r="D19" s="79"/>
      <c r="E19" s="79"/>
      <c r="F19" s="80"/>
      <c r="G19" s="81"/>
      <c r="H19" s="81"/>
      <c r="I19" s="5"/>
      <c r="J19" s="5"/>
    </row>
    <row r="20" spans="2:10" ht="14.25">
      <c r="B20" s="78"/>
      <c r="C20" s="79"/>
      <c r="D20" s="79"/>
      <c r="E20" s="79"/>
      <c r="F20" s="80"/>
      <c r="G20" s="81"/>
      <c r="H20" s="81"/>
      <c r="I20" s="5"/>
      <c r="J20" s="5"/>
    </row>
    <row r="21" spans="2:10" ht="14.25">
      <c r="B21" s="76"/>
      <c r="C21" s="86"/>
      <c r="D21" s="86"/>
      <c r="E21" s="86"/>
      <c r="F21" s="77"/>
      <c r="G21" s="76"/>
      <c r="H21" s="77"/>
      <c r="I21" s="6"/>
      <c r="J21" s="6"/>
    </row>
    <row r="22" spans="2:10" ht="14.25">
      <c r="B22" s="76"/>
      <c r="C22" s="86"/>
      <c r="D22" s="86"/>
      <c r="E22" s="86"/>
      <c r="F22" s="77"/>
      <c r="G22" s="76"/>
      <c r="H22" s="77"/>
      <c r="I22" s="6"/>
      <c r="J22" s="6"/>
    </row>
    <row r="29" spans="2:10" ht="15">
      <c r="B29" s="9" t="s">
        <v>9</v>
      </c>
      <c r="G29" s="91">
        <f>SUM(G15:H22)</f>
        <v>1</v>
      </c>
      <c r="H29" s="92"/>
      <c r="J29" s="5">
        <f>SUM(J15:J22)</f>
        <v>40</v>
      </c>
    </row>
    <row r="31" ht="15">
      <c r="B31" s="8" t="s">
        <v>10</v>
      </c>
    </row>
    <row r="34" spans="2:9" ht="18">
      <c r="B34" s="7" t="s">
        <v>11</v>
      </c>
      <c r="I34" s="7" t="s">
        <v>12</v>
      </c>
    </row>
  </sheetData>
  <sheetProtection/>
  <mergeCells count="18">
    <mergeCell ref="B19:F19"/>
    <mergeCell ref="G19:H19"/>
    <mergeCell ref="B22:F22"/>
    <mergeCell ref="G29:H29"/>
    <mergeCell ref="B20:F20"/>
    <mergeCell ref="G20:H20"/>
    <mergeCell ref="B21:F21"/>
    <mergeCell ref="G21:H21"/>
    <mergeCell ref="G22:H22"/>
    <mergeCell ref="B17:F17"/>
    <mergeCell ref="G17:H17"/>
    <mergeCell ref="B9:H9"/>
    <mergeCell ref="B15:F15"/>
    <mergeCell ref="G15:H15"/>
    <mergeCell ref="B16:F16"/>
    <mergeCell ref="G16:H16"/>
    <mergeCell ref="B18:F18"/>
    <mergeCell ref="G18:H18"/>
  </mergeCells>
  <printOptions/>
  <pageMargins left="0" right="0.7086614173228347" top="0.7480314960629921" bottom="0.7480314960629921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J34"/>
  <sheetViews>
    <sheetView zoomScalePageLayoutView="0" workbookViewId="0" topLeftCell="A4">
      <selection activeCell="I15" sqref="I15"/>
    </sheetView>
  </sheetViews>
  <sheetFormatPr defaultColWidth="9.140625" defaultRowHeight="15"/>
  <cols>
    <col min="1" max="1" width="1.57421875" style="0" customWidth="1"/>
    <col min="6" max="6" width="10.57421875" style="0" bestFit="1" customWidth="1"/>
    <col min="8" max="8" width="5.28125" style="0" customWidth="1"/>
    <col min="9" max="9" width="15.00390625" style="0" customWidth="1"/>
    <col min="10" max="10" width="14.140625" style="0" customWidth="1"/>
    <col min="11" max="11" width="4.57421875" style="0" customWidth="1"/>
  </cols>
  <sheetData>
    <row r="4" spans="2:6" ht="21">
      <c r="B4" s="1" t="s">
        <v>0</v>
      </c>
      <c r="C4" s="1"/>
      <c r="D4" s="1"/>
      <c r="E4" s="1"/>
      <c r="F4" s="74">
        <v>42579</v>
      </c>
    </row>
    <row r="8" ht="15" thickBot="1"/>
    <row r="9" spans="2:10" ht="21" customHeight="1" thickBot="1">
      <c r="B9" s="82" t="s">
        <v>32</v>
      </c>
      <c r="C9" s="83"/>
      <c r="D9" s="83"/>
      <c r="E9" s="83"/>
      <c r="F9" s="83"/>
      <c r="G9" s="83"/>
      <c r="H9" s="83"/>
      <c r="I9" s="4" t="s">
        <v>2</v>
      </c>
      <c r="J9" s="59">
        <f>'QUADRO %'!K32</f>
        <v>15</v>
      </c>
    </row>
    <row r="11" ht="18">
      <c r="B11" s="2" t="s">
        <v>3</v>
      </c>
    </row>
    <row r="13" spans="2:10" ht="16.5">
      <c r="B13" s="3" t="s">
        <v>4</v>
      </c>
      <c r="G13" s="3" t="s">
        <v>5</v>
      </c>
      <c r="I13" s="3" t="s">
        <v>6</v>
      </c>
      <c r="J13" s="3" t="s">
        <v>7</v>
      </c>
    </row>
    <row r="14" ht="8.25" customHeight="1"/>
    <row r="15" spans="2:10" ht="14.25">
      <c r="B15" s="84" t="s">
        <v>33</v>
      </c>
      <c r="C15" s="84"/>
      <c r="D15" s="84"/>
      <c r="E15" s="84"/>
      <c r="F15" s="84"/>
      <c r="G15" s="81">
        <f>(I15/J9)*100%</f>
        <v>1</v>
      </c>
      <c r="H15" s="81"/>
      <c r="I15" s="5">
        <f>J9</f>
        <v>15</v>
      </c>
      <c r="J15" s="62">
        <f>I15</f>
        <v>15</v>
      </c>
    </row>
    <row r="16" spans="2:10" ht="14.25">
      <c r="B16" s="78"/>
      <c r="C16" s="79"/>
      <c r="D16" s="79"/>
      <c r="E16" s="79"/>
      <c r="F16" s="80"/>
      <c r="G16" s="81">
        <v>0</v>
      </c>
      <c r="H16" s="81"/>
      <c r="I16" s="5">
        <v>0</v>
      </c>
      <c r="J16" s="62">
        <f>I16</f>
        <v>0</v>
      </c>
    </row>
    <row r="17" spans="2:10" ht="14.25">
      <c r="B17" s="78"/>
      <c r="C17" s="79"/>
      <c r="D17" s="79"/>
      <c r="E17" s="79"/>
      <c r="F17" s="80"/>
      <c r="G17" s="81">
        <v>0</v>
      </c>
      <c r="H17" s="81"/>
      <c r="I17" s="5">
        <v>0</v>
      </c>
      <c r="J17" s="62">
        <f>I17</f>
        <v>0</v>
      </c>
    </row>
    <row r="18" spans="2:10" ht="14.25">
      <c r="B18" s="78"/>
      <c r="C18" s="79"/>
      <c r="D18" s="79"/>
      <c r="E18" s="79"/>
      <c r="F18" s="80"/>
      <c r="G18" s="81"/>
      <c r="H18" s="81"/>
      <c r="I18" s="5"/>
      <c r="J18" s="62"/>
    </row>
    <row r="19" spans="2:10" ht="14.25">
      <c r="B19" s="78"/>
      <c r="C19" s="79"/>
      <c r="D19" s="79"/>
      <c r="E19" s="79"/>
      <c r="F19" s="80"/>
      <c r="G19" s="81"/>
      <c r="H19" s="81"/>
      <c r="I19" s="5"/>
      <c r="J19" s="62"/>
    </row>
    <row r="20" spans="2:10" ht="14.25">
      <c r="B20" s="78"/>
      <c r="C20" s="79"/>
      <c r="D20" s="79"/>
      <c r="E20" s="79"/>
      <c r="F20" s="80"/>
      <c r="G20" s="81"/>
      <c r="H20" s="81"/>
      <c r="I20" s="5"/>
      <c r="J20" s="62"/>
    </row>
    <row r="21" spans="2:10" ht="14.25">
      <c r="B21" s="76"/>
      <c r="C21" s="86"/>
      <c r="D21" s="86"/>
      <c r="E21" s="86"/>
      <c r="F21" s="77"/>
      <c r="G21" s="76"/>
      <c r="H21" s="77"/>
      <c r="I21" s="6"/>
      <c r="J21" s="62"/>
    </row>
    <row r="22" spans="2:10" ht="14.25">
      <c r="B22" s="76"/>
      <c r="C22" s="86"/>
      <c r="D22" s="86"/>
      <c r="E22" s="86"/>
      <c r="F22" s="77"/>
      <c r="G22" s="76"/>
      <c r="H22" s="77"/>
      <c r="I22" s="6"/>
      <c r="J22" s="62"/>
    </row>
    <row r="23" ht="14.25">
      <c r="J23" s="67"/>
    </row>
    <row r="24" ht="14.25">
      <c r="J24" s="67"/>
    </row>
    <row r="25" ht="14.25">
      <c r="J25" s="67"/>
    </row>
    <row r="26" ht="14.25">
      <c r="J26" s="67"/>
    </row>
    <row r="27" ht="14.25">
      <c r="J27" s="67"/>
    </row>
    <row r="28" ht="14.25">
      <c r="J28" s="67"/>
    </row>
    <row r="29" spans="2:10" ht="15">
      <c r="B29" s="9" t="s">
        <v>9</v>
      </c>
      <c r="G29" s="85">
        <f>SUM(G15:H22)</f>
        <v>1</v>
      </c>
      <c r="H29" s="77"/>
      <c r="J29" s="62">
        <f>SUM(J15:J22)</f>
        <v>15</v>
      </c>
    </row>
    <row r="31" ht="15">
      <c r="B31" s="8" t="s">
        <v>10</v>
      </c>
    </row>
    <row r="34" spans="2:9" ht="18">
      <c r="B34" s="7" t="s">
        <v>11</v>
      </c>
      <c r="I34" s="7" t="s">
        <v>12</v>
      </c>
    </row>
  </sheetData>
  <sheetProtection/>
  <mergeCells count="18">
    <mergeCell ref="B19:F19"/>
    <mergeCell ref="G19:H19"/>
    <mergeCell ref="B22:F22"/>
    <mergeCell ref="G29:H29"/>
    <mergeCell ref="B20:F20"/>
    <mergeCell ref="G20:H20"/>
    <mergeCell ref="B21:F21"/>
    <mergeCell ref="G21:H21"/>
    <mergeCell ref="G22:H22"/>
    <mergeCell ref="B17:F17"/>
    <mergeCell ref="G17:H17"/>
    <mergeCell ref="B9:H9"/>
    <mergeCell ref="B15:F15"/>
    <mergeCell ref="G15:H15"/>
    <mergeCell ref="B16:F16"/>
    <mergeCell ref="G16:H16"/>
    <mergeCell ref="B18:F18"/>
    <mergeCell ref="G18:H18"/>
  </mergeCells>
  <printOptions/>
  <pageMargins left="0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Marengo S.R.L.</dc:creator>
  <cp:keywords/>
  <dc:description/>
  <cp:lastModifiedBy>aa</cp:lastModifiedBy>
  <cp:lastPrinted>2018-07-18T15:57:38Z</cp:lastPrinted>
  <dcterms:created xsi:type="dcterms:W3CDTF">2010-02-24T10:49:56Z</dcterms:created>
  <dcterms:modified xsi:type="dcterms:W3CDTF">2018-07-30T08:43:54Z</dcterms:modified>
  <cp:category/>
  <cp:version/>
  <cp:contentType/>
  <cp:contentStatus/>
</cp:coreProperties>
</file>